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明细表" sheetId="1" r:id="rId1"/>
    <sheet name="汇总表" sheetId="2" r:id="rId2"/>
    <sheet name="Sheet1" sheetId="3" r:id="rId3"/>
  </sheets>
  <definedNames>
    <definedName name="_xlnm._FilterDatabase" localSheetId="0" hidden="1">明细表!$A$1:$P$75</definedName>
    <definedName name="_xlnm.Print_Titles" localSheetId="0">明细表!$3:$4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<sst xmlns="http://schemas.openxmlformats.org/spreadsheetml/2006/main" count="504" uniqueCount="260">
  <si>
    <t>林芝市2025年财政衔接推进乡村振兴补助资金项目计划表</t>
  </si>
  <si>
    <t>汇表单位： 工布江达县农业农村和科技水利局                                           单位：万元                                             制表时间：2024年11月19日</t>
  </si>
  <si>
    <t>序号</t>
  </si>
  <si>
    <t>地市县区</t>
  </si>
  <si>
    <t>项目名称</t>
  </si>
  <si>
    <t>项目地点</t>
  </si>
  <si>
    <t>项目建设内容（项目总体情况、可行性、必要性)</t>
  </si>
  <si>
    <t>项目性质（新建/续建）</t>
  </si>
  <si>
    <t>责任        单位</t>
  </si>
  <si>
    <t>资金情况（万元）</t>
  </si>
  <si>
    <t>计划发放                   劳务报酬                    （万元）</t>
  </si>
  <si>
    <t xml:space="preserve">经营性产业项目尽职调查报告及利益联结等情况 </t>
  </si>
  <si>
    <t>效益分析</t>
  </si>
  <si>
    <t>前期工作情况</t>
  </si>
  <si>
    <t>备注</t>
  </si>
  <si>
    <t>总投资</t>
  </si>
  <si>
    <t>国家投资</t>
  </si>
  <si>
    <t>群众自筹</t>
  </si>
  <si>
    <t>其他</t>
  </si>
  <si>
    <t>工布江达县</t>
  </si>
  <si>
    <t>（一）生产发展类（含产业基础设施配套）</t>
  </si>
  <si>
    <t>工布江达县金达镇牦牛（犏牛）入户养殖项目</t>
  </si>
  <si>
    <t>金达镇16个行政村</t>
  </si>
  <si>
    <t>建设内容：通过县级指导，乡级管理，村级实施，农户养殖的方式，政府补贴8000元/头，群众自行采购牦牛（犏牛），实行入户养殖，乡镇结合实际情况制定具体的实施方案，并与村（养殖户）签订养殖协议，保障资金可循环使用，滚动发展，持续带动群众增收，16个行政村共购买牦牛（犏牛）1059头。 
可行性、必要性：该项目的实施不仅能扩大养殖规模，提高牦牛出栏率，促进当地群众就近就便增收，能够提高优质的高原特色产品供给量，项目成熟后，将逐年增加牦牛的出栏头数，按当前市场价估算每年每户出栏1头去除本金，就能每户增收4000元以上。成为该村的主要经济增长点，能实现可持续发展，经济效益十分可观。能够进一步转变传统养殖和惜杀惜售观念，在有效保护生态环境的基础上能够扩大养殖规模，引导牦牛养殖规范化、市场化。该模式的推广能够有效保护生态环境，不仅能扩大本地牦牛产业，而且不需要征占草地林地投资建设大量的养殖基础设施，与传统养殖和补饲相结合能够有效推动草蓄平衡和避免过度放牧现象，而且养殖过程不会产生污水，粪污可以资源化利用，剩余废料可以堆肥发酵可以利用饲草种植及草场施肥，农田肥用等。
经营主体：到户项目。</t>
  </si>
  <si>
    <t>新建</t>
  </si>
  <si>
    <t>金达镇人民政府</t>
  </si>
  <si>
    <t>通过县级指导，乡级管理，村级实施，农户养殖的方式，政府补贴8000元/头，群众自行采购牦牛（犏牛），实行入户养殖，乡镇结合实际情况制定具体的实施方案，并与村（养殖户）签订养殖协议，保障资金循环使用，滚动发展，持续带动群众增收，项目参与16个行政村，购买牦牛（犏牛）1059头，扩大养殖规模，提高牦牛出栏率，促进当地群众就近就便增收，能够提高优质的高原特色产品供给量。形成“乡镇有主导，村村有产业，户户能增收”的发展格局。</t>
  </si>
  <si>
    <t>经济效益：该项目的实施不仅能扩大养殖规模，提高牦牛出栏率，促进当地群众就近就便增收，能够提高优质的高原特色产品供给量，项目成熟后，将逐年增加牦牛的出栏头数，按当前市场价估算每年每户出栏1头去除本金，就能每户增收4000元以上。成为该村的主要经济增长点，能实现可持续发展，经济效益十分可观。社会效益：1.能够进一步转变传统养殖和惜杀惜售观念，在有效保护生态环境的基础上能够扩大养殖规模，引导牦牛养殖规范化、市场化。该模式的推广能够有效保护生态环境，不仅能扩大本地牦牛产业，而且不需要征占草地林地投资建设大量的养殖基础设施，与传统养殖和补饲相结合能够有效推动草蓄平衡和避免过度放牧现象，而且养殖过程不会产生污水，粪污可以资源化利用，剩余废料可以堆肥发酵可以利用饲草种植及草场施肥，农田肥用等。2.按照乡村振兴“产业兴旺”总体要求，结合我镇牦牛发展优势，充分尊重群众意愿和调动养殖积极性，通过政府引导、群众参与、科技先行、示范引领、统筹发展的方式，使牦牛入户养殖工作实现“统一购置、统一入户、分户管理、统一验收”的模式，实现群众不离乡、不离土，就近就地解决增收问题，形成“乡镇有主导，村村有产业，户户能增收”的发展格局。</t>
  </si>
  <si>
    <t>已下达概批</t>
  </si>
  <si>
    <t>点对点项目</t>
  </si>
  <si>
    <t>工布江达县金达镇种牛（牦牛）养殖项目</t>
  </si>
  <si>
    <t>建设内容：金达镇16个行政村庄自行采购牦牛(种公牛，2岁至4岁）共计142头（其中多其木村25头、拉荣村19头、夏索村35头、仲荣村22头、朗色村8头、其他11个行政村每村3头。）
必要性：通过县级指导，乡级管理，村级实施，“支部＋农户”养殖的方式，申请政府补贴3.5万元/头，采购牦牛(种公牛，2岁至4岁）共计142头，结合金达镇实际情况制定具体的实施方案，并与村签订养殖协议，保障资金可循环使用，滚动发展，持续带动金达镇16个行政村脱贫户244户1097人、监测户2户7人、搬迁户6户43人群众增收。
可行性：目前金达镇16个行政村共有1.4万余头牦牛，其中能繁母牦牛7000余头，种公牛（良种）150余头，一年出栏约2000头牦牛，群众增收3000万元。该项目的实施进一步保护牦牛种群，带动提高群众收入，能够提高优质的高原特色产品供给量。项目成熟后，将逐年增加牦牛的出栏头数，按当前市场价估算每头（牛犊）2.5万元，对比良种推广前，每头牦牛价值至少增加2000元，成为金达镇主要经济增长点，能实现可持续发展，经济效益十分可观。在有效保护生态环境的基础上能够保护牦牛种群，扩大牦牛养殖规模，提升牦牛养殖品质，逐步形我县成区域品牌。
运营主体：到户项目。</t>
  </si>
  <si>
    <t xml:space="preserve">1、各村结合本村实际，冬季由村集体集中养殖，繁殖季节根据群众诉求由群众代养并进行配种，按照配种数量和小牛出生数量，由项目实施第二年开始逐年返还给村集体本金及配种费用。并收回循坏使用于工亚牦牛产业发展。群众通过配种优质工亚牦牛，提高牦牛出栏单价，带动参与项目的村庄群众增收。
2、餐馆项目通过和企业合作，由各村提供原材料（牦牛肉），出资餐馆启动资金，由企业每年固定分红。预估每年解决就业2-5名群众，每年带动村集体经济收入增加4-8万元，每年带动群众增收20万元左右。  </t>
  </si>
  <si>
    <t>按照各村意愿申报养殖需求，由村两委主导实施采购，项目成熟后，每年将逐年增加工亚牦牛的出栏头数（包括工亚牦牛种公牛及相关产品），按当前市场价估算每头2.5万元，每年出栏工亚牦牛300余头，带动村集体和群众增收150万元。定可成为参与村的主要经济增长点，能实现可持续发展，收回资金用于村庄产业发展资金，经济效益十分可观。</t>
  </si>
  <si>
    <t>工布江达县错高古村落民宿改造项目</t>
  </si>
  <si>
    <t>工布江达县巴松措景区错高古村落</t>
  </si>
  <si>
    <t>建设内容：改造现有房屋8栋，每栋二层改造面积200-300平米（以实际建筑面积为准）4间客房，每栋一层为公共休闲区域（每栋约150平米）及庭院提升改造（每栋约800平米）水、电、污等附属设施及民宿内部配套设施设备等。                                                                       必要性：巴松措景区作为西藏一处极具魅力的旅游胜地，近年来吸引了大量区内外游客前来观光游览。然而，随着旅游业的蓬勃发展，目前，景区内的住宿、餐饮等配套设施在旅游旺季时常呈现出饱和状态。以住宿为例，现有的酒店、民宿数量虽有一定规模，但在节假日和旅游高峰期，仍难以满足众多游客的住宿需求，导致部分游客不得不选择前往周边较远地区寻找住宿，这不仅给游客带来了不便，也在一定程度上影响了他们的旅游体验。同时错高古村落作为林芝市保存最好的古村落之一，曾荣获中国十大最美乡村、中国历史文化名村、中国传统古村落等荣誉，近年来我县投资3000余万元进行保护修缮，修缮工作已收尾，2025年开始，进行业态开发，其中高端民宿作为重要业态之一，下一步前景好，错高村新村引进的岷山民宿旺季一房难求，效益非常好，因此古村需要布局高端民宿是市场需求，又能增加群众收入和就业等方面很有必要。
可行性：错高古村落地理位置优越，位于巴松措景区内，周边自然景观得天独厚。处于巴松措景区的重要旅游线路上，是游客游览巴松措景区以及周边其他景点的必经之地，这使得民宿改建在此具有天然的客源优势，能够吸引大量过往游客的关注。
经营主体：西藏工布江达县工布旅游开发有限公司+村集体。</t>
  </si>
  <si>
    <t>改造建设</t>
  </si>
  <si>
    <t>工布江达县文化和旅游局</t>
  </si>
  <si>
    <t>采取引进工布旅游开发有限公司，签订10年合作协议。
在合同服务期内，每年向村集体保底分红营收5%，即28.8万元；同时吸纳4名固定岗位人员务工预计劳务报酬19万元/年；传授本地群众酒店服务、管理、销售等技巧。每年给还财政上缴每年营业额30%作为投资汇报，预计172.8余万元/年。</t>
  </si>
  <si>
    <t>（1）经济效益:客房40间，一年收入576万元。（2）社会效益:一是提升景区住宿品质，增加旅游产业；二是增加群众就地就业，增加收入。</t>
  </si>
  <si>
    <t>规划完成、选址已定、林业、环保、土地可行</t>
  </si>
  <si>
    <t>工布江达县错高乡罗池村帐篷营地建设项目</t>
  </si>
  <si>
    <t>工布江达县巴松措景区罗池村</t>
  </si>
  <si>
    <r>
      <rPr>
        <sz val="18"/>
        <rFont val="仿宋_GB2312"/>
        <charset val="134"/>
      </rPr>
      <t>建设内容：新建帐篷营地1个，购置安装帐篷15个，每个帐篷中配置床、客房桌凳设备；附属设施方面包括用电用水设施、卫生设施、服务设施等；基础设施包括场地硬化等内容。                                                                   
必要性：罗池村位于新措景区必经之路，帐篷营地建设地址位于新措桑通草场罗结曲河岸，该区域是从结巴村至新措的必经之路，同时也是前往新措徒步的重要的露营地，后续将在该区域还将建设游客服务中心，游客在该区域游览频繁、停留时间较长，该区域建设高端帐篷营地其区位、地理、资源具有很大的优势，但目前因资金缺乏多年未能开发建设，现从巴松措景区接待人次或当地群众的参与旅游业的积极性来看，开发高端住宿业态，增加巴松措景区产业布局，拓宽群众增收很有必要。
可行性：积极发展民俗产业，丰富景区产业布局，增加群众收入和就业率，符合推进工布江达高质量发展和生态旅游目的地。同时罗池村发展帐篷营地产业资源丰富、交通便利、游客量大，具有发展住宿产业的可行性。
经营主体：</t>
    </r>
    <r>
      <rPr>
        <sz val="18"/>
        <color rgb="FFFF0000"/>
        <rFont val="仿宋_GB2312"/>
        <charset val="134"/>
      </rPr>
      <t>西藏工布江达县工布旅游开发有限公司。</t>
    </r>
  </si>
  <si>
    <t>工布江达县工布旅游公司运营。
在合同服务期内，每年向村集体保底分红营收10%，即78.75万元；同时吸纳15名固定岗位人员务工预计劳务报酬72万元/年；传授本地群众酒店服务、管理、销售等技巧。每年给还财政上缴每年营业额50%作为投资汇报，预计390万元/年。</t>
  </si>
  <si>
    <t>客房15间，每间客房按2500元，按旺季7个月计算一年收入约787.5万元。</t>
  </si>
  <si>
    <t>工布江达县江达乡朗村仓库建设项目</t>
  </si>
  <si>
    <t>江达乡朗村</t>
  </si>
  <si>
    <t>建设内容：1.新建2座各1000多平方米具有存储功能、调节物流效能以钢结构为主、混凝土浇筑底座的仓库。2.仓库附属设施（主要包括：登高车2辆、手动叉车2辆；工具柜2套、仓储笼10个、隔离网3个；照明设备8套；检测和调节温湿度设备2套；避光、通风和排水设备2套；防尘、防潮设备2套；龙门架10个）。3.硬化一条长化约100米、宽约5米的硬化道路，仓库周边硬化约300平方米，新建围墙约600米，新建供水管网约300米。
可行性：2017年在朗村建设的朗村物流仓储中心项目收益较为可观，前期建设的朗村仓库，采用“合作社+贫困户”的模式运营，该项目净利润预计9.6万元，收益较为可观。朗村离县城较近，地理位置优越，物流仓库需求量大。
必要性：朗村地理位置优越，紧靠318国道，运输便利。区位因素较好，距离县城近，方便物资快速运输。工布江达县物流仓储紧缺，市场缺口大，通过建设该项目可以壮大朗村村集体经济，增加农牧民群众收入。
经营主体：村集体。</t>
  </si>
  <si>
    <t>江达乡人民政府</t>
  </si>
  <si>
    <t>直接带动村集体增收，在仓库建成后，预计每年向村集体分红总投资0.018%，约18万元，仓库租金约3万元；同时吸纳1名脱贫户固定岗位人员务工，5-10名脱贫户临时性岗位人员务工，预计劳务报酬10.5万元/年。</t>
  </si>
  <si>
    <t xml:space="preserve">1.经济效益:该项目的经济效益主要在租金和管理服务收益上。据测算，预计本项目年净利润18万元。项目投产运营取得效益后按4:6的比例分配。40%用于项目后续运营，60%用于分红，分别为:脱贫户22户76人，一般户65户273人，脱贫户与一般户分红比例为2：1，一般户每户增收990.82元，脱贫户每户增收1981.64元。2.社会效益:一是解决大面积闲置土地，释放土地红利，提高土地利用率；二是增加江达乡朗村群众就业，合理利用当地劳动力。三是提高群众参与性，有效扶持脱贫户。
</t>
  </si>
  <si>
    <t>工布江达县肉制品加工提质增效项目</t>
  </si>
  <si>
    <t>工布江达县现代农业产业园</t>
  </si>
  <si>
    <r>
      <rPr>
        <sz val="18"/>
        <rFont val="仿宋_GB2312"/>
        <charset val="134"/>
      </rPr>
      <t>建设内容：完成工布江达县现代农业产业园8个特色产品（藏猪、牦牛）加工基地的生产许可认证，优化8个车间18种产品（包括猪蹄、猪头、小酥肉、风干牛肉等）生产工艺及产品升级</t>
    </r>
    <r>
      <rPr>
        <sz val="18"/>
        <color rgb="FFFF0000"/>
        <rFont val="仿宋_GB2312"/>
        <charset val="134"/>
      </rPr>
      <t>设备购置等</t>
    </r>
    <r>
      <rPr>
        <sz val="18"/>
        <rFont val="仿宋_GB2312"/>
        <charset val="134"/>
      </rPr>
      <t>。
可行性、必要性：2010年以来，工布江达县在自治区农业农村厅的大力支持下，藏猪、牦牛产业得到快速发展，工布江达县先后获得“国家级藏猪保护区”“工布江达藏猪”地理标识和农产品地标，“娘蒲娘亚”地理标识，“国家级藏猪产业优势农产品发展区”“中国藏猪之乡”“自治区牧业强县”，工布江达藏猪生态养殖系统评为“中国农业文化遗产”，“国家级现代农业产业园”等殊荣，工布江达县藏猪产业全产业链已初步形成，牦牛产业全产业链正在形成。特别是2023年，工布江达县为提升藏猪、牦牛产业发展质量，各方筹集资金，在产业园完成了8个藏猪、牦牛肉类加工厂，肉制品加工基地基本建成。但食品生产许可是一项复杂的系统工程，工布江达县即将面临生产许可、产品推广营销等具体困难，正是在此背景条件下，为了提高工布江达县藏猪、牦牛肉制品加工质量和效率，保障食品安全，推动行业高质量、可持续发展，特提出本项目建设。
经营主体：工布江达县乡村兴农发展有限责任公司。</t>
    </r>
  </si>
  <si>
    <t>工布江达县农业农村和水利科技局</t>
  </si>
  <si>
    <t>该项目建成后交由工布江达县乡村兴农发展有限责任公司运营，项目运营后将为全县经济发展带来贡献，增加就业机会和农民收入。可提供30名就业岗位。</t>
  </si>
  <si>
    <t>（一）通过生产许可认证，确保产品质量符合国家食品安全标准。提高企业管理水平和市场竞争力20%以上，推动行业转型升级。
  （二）提高特色产业产品的销售量和知名度，带动产业发展。
  （三）为消费者提供高品质、新鲜的特色产品和服务，满足消费者的需求。
  （四）通过直销模式，减少中间环节，降低成本，提高产品的价格竞争力。提高肉制品加工效率30%以上，降低生产成本10%以上。
  （五）提高品牌知名度和形象，吸引更多的潜在客户和合作伙伴。 提高产品质量和稳定性20%以上，减少产品不合格率50%以上。
  （六）为当地经济发展带来贡献，增加就业机会和农民收入。可提供40名就业岗位。</t>
  </si>
  <si>
    <t>工布江达县娘蒲乡同吉村高原生态养鹿基地提质改造项目</t>
  </si>
  <si>
    <t>娘蒲乡同吉村</t>
  </si>
  <si>
    <r>
      <rPr>
        <sz val="16"/>
        <rFont val="仿宋_GB2312"/>
        <charset val="134"/>
      </rPr>
      <t>建设内容：1.饲草料仓库：500平方米，钢结构，27.28X18,总投资115.92万元。2.附属冷库、产品储藏间、拌料间、鹿产品粗加工车间：200平方米，框架结构，20X10,总投资68.4万元。3.鹿舍一（130平方米7个，含活动区），钢结构，79.0X12.20，总投资：125.29万元；鹿舍二（500平方米4个，含活动区）钢结构，125.60X20.20，总投资：153.7万元。4.青储饲料发酵车间：148.50平方米，框架结构，15X9.9，总投资65.34万元。5.鹿粪发酵收集车间：66平方米，钢结构，6X11，总投资19.00万元。6.饲喂水渠1000米及附属：总投资162.39万元。7.自动化恒温饲喂设备及其他附属设施设备：总投资25.00万元.8.鹿场安全</t>
    </r>
    <r>
      <rPr>
        <sz val="16"/>
        <rFont val="仿宋"/>
        <charset val="134"/>
      </rPr>
      <t>瞭</t>
    </r>
    <r>
      <rPr>
        <sz val="16"/>
        <rFont val="仿宋_GB2312"/>
        <charset val="134"/>
      </rPr>
      <t>望台：总投资25.00万元。
可行性：工布江达县高原生态养鹿基地依托西藏原生态自然环境，通过仿野生养殖方式，采取“企业+基地+农牧民”运行模式，共同研发藏地天鹿系列冻干鹿心粉、鹿茸血片、蜂蜜鹿油、鹿筋尾膏、鹿角帽粉等9个系列12种“藏地天鹿”产品，年产鹿茸及茸血（酒）等鹿系列产品2000斤以上，年产值1000万元以上,目前基地共有梅花鹿、马鹿406头，计划2025年马鹿、梅花鹿总数将达到1000头。项目建设前期手续已全部办理完成。一是经济效益预期明确。依托娘蒲乡同吉村高原生态鹿业养殖基地鹿养殖管理技术和高品质鹿产品以及合作企业较成熟的鹿产品研发、市场营销基础，通过完善基地标识、鹿文化科普教育馆等亟需的基础设施，深化林下特色产业与文旅融合，能有效吸引游客消费、传播高原生态鹿产品品牌知名度；二是有效提升社会效益。可增加娘蒲乡旅游观光吸引力，吸引游客在驻留消费、促进娘蒲集镇商贸服务。三是配套建设的鹿舍、管理用房等可为扩大存栏规模、鹿产品粗加工、科学研究等奠定基础。综上，该项目效益预期显著，实施后综合风险较低。
必要性：一是发展壮大高原生态养鹿业经济效益明显、促农增收能力强，有必要充分利用已成熟的鹿业养殖管理技术扩大产业规模，进一步促进高原生态鹿产品经济转化。二是在林芝推进高质量发展促进改革开放先行部署背景下，率先在探索新型体验式情景下的消费模式，为后续发展特色产业营销促进群众增收拓宽思路、累积管理经验。
经营主体：西藏天边牧场农牧业科技发展有限公司</t>
    </r>
  </si>
  <si>
    <t>娘蒲乡人民政府</t>
  </si>
  <si>
    <t xml:space="preserve">
  1.基于市场调研数据分析目标市场的容量、增长潜力、消费者偏好及需求变化趋势，鹿产品市场需求持续增长，鹿茸、鹿血、鹿肉等具有较高的药用价值，受到消费者的青睐，随着对健康意识的提高和消费能力的提升，对鹿产品的需求进一步增加。该项目实施后，可使工布江达县高原生态养鹿基地实现存栏鹿1000只以上，预期年综合收益500万元以上，带动当地群众年增收100万元以上。
2.该项目实施后，可使工布江达县高原生态养鹿基地实现存栏鹿1000只以上，预期年综合利1000万元以上。按照与合作企业约定的利润分红比例，27%为娘蒲乡所有，娘蒲乡同吉村每年可收入租金5万元以上，其余利润覆盖全乡所有建档立卡户149户697人，每人增收2000元以上。</t>
  </si>
  <si>
    <t>经济效益：1.项目建设期间，预计可吸纳本村260名劳动力参与建筑务工，预计可发放劳动报酬120万元。2.项目实施后，可使工布江达县高原生态养鹿基地实现存栏鹿1000只以上，预期年综合利1000万元以上。按照与合作企业约定的利润分红比例，27%为娘蒲乡所有，娘蒲乡同吉村每年可收入租金5万元以上，其余利润覆盖全乡所有建档立卡户149户697人，每人增收2000元以上。另外预计每年可带动群众稳定就业5人、临时务工50人，劳动报酬25万元，本地饲草料销售200万元。社会效益：在发展壮大高原生态养鹿业经济的同时增收群众收入。促进高原生态鹿产品经济转化。在林芝推进高质量发展促进改革开放先行部署背景下，率先在全县探索新型体验式情景下的消费模式，为全县后续发展特色产业营销促进群众增收拓宽思路、累积管理经验。</t>
  </si>
  <si>
    <t>（二）小型公益性基础设施类</t>
  </si>
  <si>
    <t>工布江达县巴河镇欧巴村基础设施改造项目</t>
  </si>
  <si>
    <t>巴河镇欧巴村</t>
  </si>
  <si>
    <t>建设内容：建设饮水管道2000米、排水管网3000米、入户硬化等及其他附属设施。
必要性：项目的建设符合村庄实际需求；项目的建设是培育壮大村庄特色优势产业的有效手段；项目的建设是防止脱贫人口返贫的有效手段；本项目建设是加强农业生态环境保护，推进农业农村经济科学发展的需要；项目的建设是改善农村人居环境，提升社会主义新农村建设水平的需要。
可行性：土地设施条件及市政设施条件的可行性（本项目拟建于村庄内，建设用地属于村集体用地、村内供电、供水设施齐全利于本项目的建设）；符合乡村振兴战略规划要求；农民建设积极性高；资金保障有力。
管护机制：该项目建成并验收合格后均将交由村委会管理，村委会将涉及以上内容的日常维护列入村规民约，督促全村群众共同维护，产生的维护费用由村集体经济协调经费予以解决。</t>
  </si>
  <si>
    <t>巴河镇人民政府</t>
  </si>
  <si>
    <t>/</t>
  </si>
  <si>
    <t>通过对基础设施建设、人居环境提升和村容村貌整治的处理，改善农村经济发展状况和落后的农村工作生活居住条件，提高群众生活质量和水平，提高村庄整体功能，激发群众参与度，改善投资环境，促进村庄产业发展，加快城镇化步伐，实现农村现代化，打造成设施配套完善，宜居、乐居、安居的新型农村，43户128人受益。</t>
  </si>
  <si>
    <t>已完成现场调研、可行性研究报告、社会稳定风险报告、初步设计正在进行。</t>
  </si>
  <si>
    <t>工布江达县工布江达镇嘎旦等三个村农田灌溉水渠建设项目</t>
  </si>
  <si>
    <t>建设内容：新建3km灌溉水渠，维修1km灌溉水渠，建成后将灌溉耕地200多亩。
管护机制：该项目建成并验收合格后均将交由村委会管理，村委会将涉及以上内容的日常维护列入村规民约，督促全村群众共同维护，产生的维护费用由村集体经济协调经费予以解决。</t>
  </si>
  <si>
    <t>工布江达县发展改革和经信商务局</t>
  </si>
  <si>
    <t>社会、经济效益：计划吸收当地25名劳动力参与务工，实际务工人数以工程进场施工为准。</t>
  </si>
  <si>
    <t>已下达概算批复</t>
  </si>
  <si>
    <t>以工代赈
2024年库内未实施项目</t>
  </si>
  <si>
    <t>工布江达县仲莎乡贡巴村至娘村道路硬化项目</t>
  </si>
  <si>
    <t>贡巴村至娘村</t>
  </si>
  <si>
    <r>
      <rPr>
        <sz val="18"/>
        <rFont val="仿宋_GB2312"/>
        <charset val="134"/>
      </rPr>
      <t>建设内容：新建混凝土道路1640.418m，3.5米宽的480m，3.0米宽的505.418m，2.5米宽的655m，共4833.754</t>
    </r>
    <r>
      <rPr>
        <sz val="18"/>
        <rFont val="宋体"/>
        <charset val="134"/>
      </rPr>
      <t>㎡</t>
    </r>
    <r>
      <rPr>
        <sz val="18"/>
        <rFont val="仿宋_GB2312"/>
        <charset val="134"/>
      </rPr>
      <t>。错车道5处、涵管10m、毛石混凝土挡墙298.3m</t>
    </r>
    <r>
      <rPr>
        <sz val="18"/>
        <rFont val="宋体"/>
        <charset val="134"/>
      </rPr>
      <t>³</t>
    </r>
    <r>
      <rPr>
        <sz val="18"/>
        <rFont val="仿宋_GB2312"/>
        <charset val="134"/>
      </rPr>
      <t>、浆砌石挡墙585.2m</t>
    </r>
    <r>
      <rPr>
        <sz val="18"/>
        <rFont val="宋体"/>
        <charset val="134"/>
      </rPr>
      <t>³</t>
    </r>
    <r>
      <rPr>
        <sz val="18"/>
        <rFont val="仿宋_GB2312"/>
        <charset val="134"/>
      </rPr>
      <t>、波形护栏475m、交通安全标识15个。
管护机制：该项目建成并验收合格后均将交由村委会管理，村委会将涉及以上内容的日常维护列入村规民约，督促全村群众共同维护，产生的维护费用由村集体经济协调经费予以解决。</t>
    </r>
  </si>
  <si>
    <t>社会、经济效益：计划吸收当地80名劳动力参与务工，实际务工人数以工程进场施工为准。</t>
  </si>
  <si>
    <t>以工代赈</t>
  </si>
  <si>
    <t>工布江达县仲莎乡尼丁自然村农田灌溉水渠修建项目</t>
  </si>
  <si>
    <t>仲莎乡尼丁自然村</t>
  </si>
  <si>
    <r>
      <rPr>
        <sz val="18"/>
        <rFont val="仿宋_GB2312"/>
        <charset val="134"/>
      </rPr>
      <t>建设内容：新建蓄水池2座（100m</t>
    </r>
    <r>
      <rPr>
        <sz val="18"/>
        <rFont val="宋体"/>
        <charset val="134"/>
      </rPr>
      <t>³</t>
    </r>
    <r>
      <rPr>
        <sz val="18"/>
        <rFont val="仿宋_GB2312"/>
        <charset val="134"/>
      </rPr>
      <t>及50m</t>
    </r>
    <r>
      <rPr>
        <sz val="18"/>
        <rFont val="宋体"/>
        <charset val="134"/>
      </rPr>
      <t>³</t>
    </r>
    <r>
      <rPr>
        <sz val="18"/>
        <rFont val="仿宋_GB2312"/>
        <charset val="134"/>
      </rPr>
      <t>），新建0.5m*0.5m混凝土渠道1400m，新建0.4m*0.4m混凝土渠道3600m，以及分水口及农桥配套设施。
管护机制：该项目建成并验收合格后均将交由村委会管理，村委会将涉及以上内容的日常维护列入村规民约，督促全村群众共同维护，产生的维护费用由村集体经济协调经费予以解决。</t>
    </r>
  </si>
  <si>
    <t>社会、经济效益：计划吸收当地45名劳动力参与务工，实际务工人数以工程进场施工为准。</t>
  </si>
  <si>
    <t>工布江达县巴河镇孜木宗村桥梁建设项目</t>
  </si>
  <si>
    <t>巴河镇孜木宗村</t>
  </si>
  <si>
    <t>建设内容：新建约长120米、宽6.5米钢筋混凝土桥梁及护栏等附属设施。
可行性、必要性：孜木宗村下辖孜木宗自然村、嘎拉自然村2个自然村，共107户441人。1.原有的老桥已经不能适应当地的经济增长和旅游业发展需求。2.孜木宗村是一个具有悠久历史和特色文化的村庄，具有发展旅游业的潜力，依托当地雪山景观，打造一处“雪山营地”观光打卡点。该项目的实施不仅可以为游客提供新的旅游体验，还可以促进当地旅游业的发展，改善当地居民的生活条件，桥梁修建后解决107户441人便捷出行问题。
管护机制：该项目建成并验收合格后均将交由村委会管理，村委会将涉及以上内容的日常维护列入村规民约，督促全村群众共同维护，产生的维护费用由村集体经济协调经费予以解决。</t>
  </si>
  <si>
    <t>通过对桥新建，开发旅游景点，提高群众收入，促进村庄产业发展，107户441人受益。</t>
  </si>
  <si>
    <t>工布江达县加兴乡下巴塘村农村饮水改造项目</t>
  </si>
  <si>
    <t>加兴乡下巴塘村</t>
  </si>
  <si>
    <t>建设内容：下巴塘村查多岗自然村水源地至下巴塘村（法院正对面），改造农村饮水主管约3000m，新建水源点沉淀池、蓄水池。此项目采取更换饮水管，施工工艺较为简单。
可行性、必要性：为切实解决下巴塘村81户群众的饮水困境，改善村民的生活条件，提高村民的生活质量，经认真研究和分析，建议对下巴塘村部分管道进行维修改造，该提升改造工程完成后不仅能保障村民饮水稳定、安全供应，也有利于促进村庄的和谐发展和乡村振兴工作的有效推进。此次更换水管可大范围解决我村群众、乡镇单位用水压力不足、断水问题。
管护机制：该项目建成并验收合格后均将交由村委会管理，村委会将涉及以上内容的日常维护列入村规民约，督促全村群众共同维护，产生的维护费用由村集体经济协调经费予以解决。</t>
  </si>
  <si>
    <t>加兴乡人民政府</t>
  </si>
  <si>
    <t>解决加兴乡下巴塘村81户295人及机关用水问题，提高人民群众的安全感、幸福感、获得感。</t>
  </si>
  <si>
    <t>工布江达县金达镇云村入村道路硬化项目</t>
  </si>
  <si>
    <t>金达镇夏索（云）村</t>
  </si>
  <si>
    <r>
      <rPr>
        <sz val="18"/>
        <rFont val="仿宋_GB2312"/>
        <charset val="134"/>
      </rPr>
      <t>建设内容：道路工程6610.87</t>
    </r>
    <r>
      <rPr>
        <sz val="18"/>
        <rFont val="宋体"/>
        <charset val="134"/>
      </rPr>
      <t>㎡</t>
    </r>
    <r>
      <rPr>
        <sz val="18"/>
        <rFont val="仿宋_GB2312"/>
        <charset val="134"/>
      </rPr>
      <t>，错车道工程190</t>
    </r>
    <r>
      <rPr>
        <sz val="18"/>
        <rFont val="宋体"/>
        <charset val="134"/>
      </rPr>
      <t>㎡</t>
    </r>
    <r>
      <rPr>
        <sz val="18"/>
        <rFont val="仿宋_GB2312"/>
        <charset val="134"/>
      </rPr>
      <t>，土石方工程1项，挡土墙工程202.7m3，涵洞工程20m，交安工程1项，坡形护栏工程150m。
可行性、必要性：该项目建设后能够解决全村19户，145人，其中建档立卡脱贫户4户20人便捷出行问题，也保障群众道路交通安全问题。同时，将极大提升本村牦牛销售与运输效率，进而全面保障当地群众的生活安全与财产安全。
管护机制：该项目建成并验收合格后均将交由村委会管理，村委会将涉及以上内容的日常维护列入村规民约，督促全村群众共同维护，产生的维护费用由村集体经济协调经费予以解决。</t>
    </r>
  </si>
  <si>
    <t>社会效益：1.解决村民到出行；2.消除安全隐患；3.村民投工投劳，实现群众增收。</t>
  </si>
  <si>
    <t>工布江达县拉如村农田水渠建设项目</t>
  </si>
  <si>
    <t>巴河镇拉如村</t>
  </si>
  <si>
    <r>
      <rPr>
        <sz val="18"/>
        <rFont val="仿宋_GB2312"/>
        <charset val="134"/>
      </rPr>
      <t>建设内容：1、区域1新建452m，2、区域2新建985m，3、区域3新建491m，新建钢管2324m，蓄水、沉沙池40</t>
    </r>
    <r>
      <rPr>
        <sz val="18"/>
        <rFont val="宋体"/>
        <charset val="134"/>
      </rPr>
      <t>㎡</t>
    </r>
    <r>
      <rPr>
        <sz val="18"/>
        <rFont val="仿宋_GB2312"/>
        <charset val="134"/>
      </rPr>
      <t>，现有水渠维修16008</t>
    </r>
    <r>
      <rPr>
        <sz val="18"/>
        <rFont val="宋体"/>
        <charset val="134"/>
      </rPr>
      <t>㎡</t>
    </r>
    <r>
      <rPr>
        <sz val="18"/>
        <rFont val="仿宋_GB2312"/>
        <charset val="134"/>
      </rPr>
      <t>，新建沟渠堤坝9处.
可行性、必要性：水渠维修建设完成后预计带动收益195户755人，其中：巩固已脱贫户数31户93人。
管护机制：该项目建成并验收合格后均将交由村委会管理，村委会将涉及以上内容的日常维护列入村规民约，督促全村群众共同维护，产生的维护费用由村集体经济协调经费予以解决。</t>
    </r>
  </si>
  <si>
    <t>该项目对农田的产量、农作物的生产及农业方面的经济效益的提升有着很可观的提高和帮助，满足新农村建设背景下农民对农业生产的需求，时而增加农业经济效益促进新农村。预计带动收益195户，预计收益人口：755人，其中：巩固已脱贫户数31户。巩固已脱贫人数93人。</t>
  </si>
  <si>
    <t>工布江达县巴河镇（甲热村）产业配套道路建设项目</t>
  </si>
  <si>
    <t>巴河镇甲热村</t>
  </si>
  <si>
    <r>
      <rPr>
        <sz val="18"/>
        <rFont val="仿宋_GB2312"/>
        <charset val="134"/>
      </rPr>
      <t>建设内容：新建道路4.1</t>
    </r>
    <r>
      <rPr>
        <sz val="18"/>
        <rFont val="宋体"/>
        <charset val="134"/>
      </rPr>
      <t>㎞</t>
    </r>
    <r>
      <rPr>
        <sz val="18"/>
        <rFont val="仿宋_GB2312"/>
        <charset val="134"/>
      </rPr>
      <t>，共16400</t>
    </r>
    <r>
      <rPr>
        <sz val="18"/>
        <rFont val="宋体"/>
        <charset val="134"/>
      </rPr>
      <t>㎡</t>
    </r>
    <r>
      <rPr>
        <sz val="18"/>
        <rFont val="仿宋_GB2312"/>
        <charset val="134"/>
      </rPr>
      <t>，包括长20m、宽4m钢筋混凝土桥梁一座。
可行性、必要性：该道路建设配套与东玛村西藏巨宝生态科技有限公司，该企业截至目前，解决当地农牧民群众长期务工就业9人，临时性务工就业2800余人次，流转闲置温室大棚38栋，带动19户家庭参与仿野生灵芝种植，实现群众转移就业增收80余万元，村集体增收25万余元。配套道路有利于林下经济的采集运输，加快产业发展，更好地带动群众增收。带动89户373人增收，在此基础上，辐射带动附近其他村农户发展。
管护机制：该项目建成并验收合格后均将交由村委会管理，村委会将涉及以上内容的日常维护列入村规民约，督促全村群众共同维护，产生的维护费用由村集体经济协调经费予以解决。</t>
    </r>
  </si>
  <si>
    <t>该项目的建设有利于提高当地的交通便利。也有利于林下经济的采集运输。带动89户373人增收，在此基础上，辐射带动附近其他村农户发展。预计吸收本地劳动力60人，带动务工增收60万元</t>
  </si>
  <si>
    <t>2024年库内未实施项目</t>
  </si>
  <si>
    <t>（三）巩固提升类（人居环境整治）</t>
  </si>
  <si>
    <t>工布江达县仲莎乡那岗村人居环境整治建设项目</t>
  </si>
  <si>
    <t>仲莎乡那岗村</t>
  </si>
  <si>
    <r>
      <rPr>
        <sz val="18"/>
        <rFont val="仿宋_GB2312"/>
        <charset val="134"/>
      </rPr>
      <t>建设内容：1.新建公厕一座建筑面积37.61</t>
    </r>
    <r>
      <rPr>
        <sz val="18"/>
        <rFont val="宋体"/>
        <charset val="134"/>
      </rPr>
      <t>㎡</t>
    </r>
    <r>
      <rPr>
        <sz val="18"/>
        <rFont val="仿宋_GB2312"/>
        <charset val="134"/>
      </rPr>
      <t>。2.新建主干道3354.7</t>
    </r>
    <r>
      <rPr>
        <sz val="18"/>
        <rFont val="宋体"/>
        <charset val="134"/>
      </rPr>
      <t>㎡</t>
    </r>
    <r>
      <rPr>
        <sz val="18"/>
        <rFont val="仿宋_GB2312"/>
        <charset val="134"/>
      </rPr>
      <t>、入户路1820.1</t>
    </r>
    <r>
      <rPr>
        <sz val="18"/>
        <rFont val="宋体"/>
        <charset val="134"/>
      </rPr>
      <t>㎡</t>
    </r>
    <r>
      <rPr>
        <sz val="18"/>
        <rFont val="仿宋_GB2312"/>
        <charset val="134"/>
      </rPr>
      <t>、错车道面积76</t>
    </r>
    <r>
      <rPr>
        <sz val="18"/>
        <rFont val="宋体"/>
        <charset val="134"/>
      </rPr>
      <t>㎡</t>
    </r>
    <r>
      <rPr>
        <sz val="18"/>
        <rFont val="仿宋_GB2312"/>
        <charset val="134"/>
      </rPr>
      <t>。3.新增太阳能路灯51盏，维修太阳能路灯84盏。4.（1）新建排污工程：那岗村新建排污主管1091米，入户支管420米，户内支管210米，入户沉淀池21座，4立方米独立化粪池2座，集中化粪池2座；新建排污主管715米，入户支管240米，户内支管120米，入户沉淀池12座，4立方米独立化粪池4座，集中化粪池1座。（2）既有管网清淤，并局部维修，新建末端化粪池：村内既有管道清淤1项，雨水口改造18座、检查井改造9座，4立方米独立化粪池4座，新建管道200米，集中化粪池3座；村内既有管道清淤1项，雨水口改造12座，新建排污管道380米，集中化粪池2座。（3）新建末端化粪池：新建排污管道35米接入集中化粪池，新建集中化粪池1座，4立方米独立化粪池1座。5.饮水主管更换450米，新建饮水支管250米。重建取水口1座，新建沉沙池1座，新建蓄水池1座，新建饮水主管2700米。新建蓄水池1座，饮水主管700米。重建蓄水池1座，新建饮水主管2200米、支管320米、入户管3220米，入户取水设施46座。6.补贴类：庭院经济116户，实际工程量以设计核准为准。
可行性及必要性：那岗村（辖那岗、仲、嘎斯麦、贡巴、娘5个自然村），116户(那岗村23户、仲村16户、嘎斯麦25户、贡巴村46户、娘村6户)，496人。为了适应当地的经济增长和社会发展需要，满足农村环境卫生和规划需求，提升整体形象，村落基础设施建设，是非常必要和紧迫的。本项目建设将村内人居环境整治，提高人居环境质量，部分主干道现状破损严重，少量入户路为土路，雨天泥泞不堪，本次修复破损主干道，新建入户道路，改善村庄道路交通条件，满足群众出行需求；村庄现有公厕为旱厕，卫生状况极差，新建水冲式公厕，既满足群众使用需求又改善村庄卫生环境；村内路灯大量已经损坏无法正常使用，通过新增路灯解决村庄照明问题；4个自然村出现不同程度的冬季饮水困难，通过本项目的实施切实解决季节性用水困难。那岗村、仲村未建设排污设施，群众户厕多为旱厕，严重影响村庄环境卫生，本次建设集中管网式排污设施，将极大的改善村庄卫生环境，提高群众生活品质；嘎斯麦村、贡巴村、娘村既有污水管网未设置末端化粪池，污水直排到河道，严重影响生态环境，本次对既有污水管网提升，新建管网末端化粪池，既有管网破损段进行修复，不能接入主管网的户新建独立化粪池；解决本村的排污问题。
管护机制：该项目涉及的太阳能路灯、饮水工程、排污工程验收合格后均将交由村委会管理，村委会将涉及以上内容的日常维护列入村规民约，督促全村群众共同维护，产生的维护费用由村集体经济协调经费予以解决。</t>
    </r>
  </si>
  <si>
    <t>工布江达县人民政府</t>
  </si>
  <si>
    <t>社会、经济效益：村庄改造提升建成成果惠及127户501人，提升农牧民群众生产生活获得感，改变村庄风貌。计划吸收当地224名劳动力参与务工，实际务工人数以工程进场施工为准。</t>
  </si>
  <si>
    <t>工布江达县仲莎乡翁布朗村人居环境整治建设项目</t>
  </si>
  <si>
    <t>仲莎乡翁布朗村</t>
  </si>
  <si>
    <r>
      <rPr>
        <sz val="18"/>
        <rFont val="仿宋_GB2312"/>
        <charset val="134"/>
      </rPr>
      <t>建设内容：1.道路工程：新建主路603</t>
    </r>
    <r>
      <rPr>
        <sz val="18"/>
        <rFont val="宋体"/>
        <charset val="134"/>
      </rPr>
      <t>㎡</t>
    </r>
    <r>
      <rPr>
        <sz val="18"/>
        <rFont val="仿宋_GB2312"/>
        <charset val="134"/>
      </rPr>
      <t>，长度402m，入户道路564</t>
    </r>
    <r>
      <rPr>
        <sz val="18"/>
        <rFont val="宋体"/>
        <charset val="134"/>
      </rPr>
      <t>㎡</t>
    </r>
    <r>
      <rPr>
        <sz val="18"/>
        <rFont val="仿宋_GB2312"/>
        <charset val="134"/>
      </rPr>
      <t>，宽度为3m。2.照明工程：维修太阳能路灯27盏，按需布置，太阳能庭院灯26盏。3.排污工程：各户在其院内设置一座4立方米钢筋混凝土化粪池，总计27座。4.饮水工程：新建机井18座，配套管理房18座，新建取水口2座，蓄水池1座以及配套的引水管，防冻式水龙头22座。5.补贴类：牦牛入户养殖。实际工程量以设计核准为准。6.建设翁布朗牧区钢架桥5—8座（新增），新增暖民玻璃房26户，每户20平方米。
可行性：该村有32户137人，群众建设村庄家园意愿强烈；该项目资金来源为国家投资，建设资金条件不影响项目建设的进度。该项目场址市政基础设施比较健全、政策良好，各项建设条件均满足项目建设所需，故该项目的建设是可行的。
必要性：村庄发展不平衡不充分；村庄排污、饮水等基础设施亟待提高；项目地目前主干道未硬化，下雨天行人及车辆通行困难；村内无排水设施，目前村内排水为散排，村庄发展不平衡不充分；村庄排污、饮水等基础设施亟待提高。本项目实施后，实现了自治区提出的“产业兴旺、生态宜居、乡风文明、治理有效、生活富裕”的总要求。全面提升了仲莎乡翁布朗村的综合形象，巩固拓展了脱贫攻坚成果，提高了广大农牧民群众的生活水平，发挥了工布江达县乡村振兴的领头作用，为维护社会和谐稳定，为工布江达县乡村建设全面推进具有良好的社会效益。
管护机制：该项目涉及的太阳能路灯、饮水工程、排污工程验收合格后均将交由村委会管理，村委会将涉及以上内容的日常维护列入村规民约，督促全村群众共同维护，产生的维护费用由村集体经济协调经费予以解决。</t>
    </r>
  </si>
  <si>
    <t>社会、经济效益：村庄改造提升建成成果惠及32户139人，提升农牧民群众生产生活获得感，改变村庄风貌。计划吸收当地85名劳动力参与务工，实际务工人数以工程进场施工为准。</t>
  </si>
  <si>
    <t>工布江达县娘蒲乡朝纳村人居环境整治建设项目</t>
  </si>
  <si>
    <t>娘蒲乡朝纳村</t>
  </si>
  <si>
    <t>建设内容：1、饮用水提升新建水源点（含截潜流取水口及蓄水池各一座），DN160聚乙烯PE100管2100米， DN32聚乙烯PE100管330米，入户取水埋地闸阀井32座；维修路灯22盏；污水排放新建4立方米钢筋混凝土化粪池32座；庭院经济32户。2、饮用水提升新建DN110聚乙烯PE100管1200米，DN32聚乙烯PE100管250米，入户取水埋地闸阀井24座；维修路灯20盏；污水排放污水排放新建4立方米钢筋混凝土化粪池24座；庭院经济24户。3、饮用水提升德牧村新建增压泵房一座及水井一座，DN110聚乙烯PE100管500米，DN32聚乙烯PE100管320米，入户取水埋地闸阀井14座；维修路灯16盏；污水排放新建3立方米玻璃钢化粪池15座；庭院经济14户。4、道路工程：新建连接省道205乡村道路17346.49平方米，入户道路4338.23平方米等。
可行性、必要性：该村有70户382人，本项目建设加快乡村人居环境整治，提高人居环境质量建设，娘蒲乡朝纳村为纯牧区村庄，村内生产生活基础条件相对较差，村庄现有供水管网由于埋深较浅，未到冻土层以下，管道冻胀现象严重，造成管网堵塞严重，取水口、蓄水池出现严重冻融现象，现有取水口冬季水源出现萎缩，已不能满足居民饮水需求；村内无污水排放系统；路灯由于建设时间长远现均已损坏不能使用，无法起到照明作用，给居民夜晚出行带来严重不便；大部分居民入户道路及村内道路均为土路，雨雪天气道路泥泞不堪，通行困难。村内牧民庭院杂草丛生，凌乱不堪。因此急需解决以上问题，以提高居民基础配套条件，提高居民生活质量。
管护机制：该项目涉及的太阳能路灯、饮水工程、排污工程验收合格后均将交由村委会管理，村委会将涉及以上内容的日常维护列入村规民约，督促全村群众共同维护，产生的维护费用由村集体经济协调经费予以解决。</t>
  </si>
  <si>
    <t>社会、经济效益：提升仲当村基础设施配套条件，改善仲当村人居环境，提高当地70户牧民生活水准，同时在实施期间可直接带动群众增收120万元</t>
  </si>
  <si>
    <t>工布江达县错高乡错高村人居环境整治建设项目</t>
  </si>
  <si>
    <t>错高乡错高村</t>
  </si>
  <si>
    <t>建设内容：入村主道15073.4平方米，村内片石道路1228.3平方米，分类垃圾棚1处，新建晾晒场75.64平方米，仿木防护栏杆237.7米，给排水工程各1项等一系基础设施工程。新建入户道路4339.39平方米，新建公厕39.16平方米，沟渠治理168.88米，排污维修工程等一系列基础设施；新建公厕39.16平方米，太阳能路灯30盏，新建垃圾分类棚1处等一系基础设施工程以及庭院经济补贴。
可行性、必要性：①本项目建设是加快乡村人居环境整治，提高人居环境质量，其中布如自然村集中排污、供水涉及8户，该村从未进行宜居村或美丽乡村建设，排污现状为该村村民多年前自行修建排污管道，距今已有十几年，且管道多处破损、外露，造成村内环境污染。给水现状为新建蓄水池1座及管网，现蓄水池太小且部分破损漏水，无法满足全村用水需求，也是十多年前当地村民自行修建，现主管道多处外露、老化，经常维修，使用极为不便，同时根据布如村位置的特殊性，布如村位于巴松措景区内，再结合村庄未来规划，将要打造成民宿，经稳压试验，容易爆管，且现有给水管道不能满足村庄未来的使用，同时该村沿着村内主路分布，较为集中。因此，建议新建给水、排污管网。错高自然村涉及2户排污工程，其原由为后期新建房屋。②本项目建设是大力推进乡村建设，为满足村民生活生产需要。布如村入村主干道路全长3923.94米（约4公里），全部为土路，路面坑洼泥泞、大面积积水，路面较窄，无法错车，存在交通安全隐患，一是满足布如村村民出行要求，二是为布如自然村后期旅游发展奠定基础，布如自然村的整个村庄全貌面向于巴松措，其为非常好的观景平台。布如村和麦措姆的路灯几乎无法使用，也有十几年了，其原有路灯蓄电池埋地，容易受潮，不方便维修，现新建路灯蓄电池在太阳能板下方.
管护机制：该项目涉及的太阳能路灯、饮水工程、排污工程、垃圾处理设施验收合格后均将交由村委会管理，村委会将涉及以上内容的日常维护列入村规民约，督促全村群众共同维护，产生的维护费用由村集体经济协调经费予以解决。</t>
  </si>
  <si>
    <t>社会、经济效益：1、在项目建设期当地群众参加建设，发放劳动报酬155.53万元，建设期为当地提供20-30人临时就业，增加收入，提高务工人员经济收入。2、通过人居环境整治、美丽乡村建设等，基础设施得到改善的同时，切实改善农牧民生产生活条件，全面推进乡村振兴、推进农业农村现代化起到重要的作用。3、本次项目的建设一是满足当地村村民的出行要求，二是为布如自然村后期旅游发展奠定基础，布如自然村的整个村庄全貌面向于巴松措，其为非常好的观景平台。错高村是打造的岷山民宿，每年旅游高峰期入住率可达到98%，因此，要加强错高村内的基础设施建设，让游客有一个舒适的体验感。</t>
  </si>
  <si>
    <t>工布江达县江达镇结地岗村人居环境整治建设项目</t>
  </si>
  <si>
    <t>江达镇结地岗村</t>
  </si>
  <si>
    <t>建设内容：场地土石方工程1020.00立方米，入户道路2040.70平方米，新建道路工程2211.71平方米，国道修复工程4800平方米，新建排水沟1020.35米，原排水沟恢复工程258.18米，新建仰斜式路堑墙975.00米，新建防撞护栏270.00米；以补贴形式：新建围墙工程306.41米（220元/米），围墙翻新1666.02米（120元/米）；新建污水管道2309.00米，新建化粪池20座（G1-2S型化粪池 19座；G7-20S型化粪池1座）；进水闸1座，冲砂闸1座，翼墙29米，溢流堰2.5米，沉砂池1座，阀门井11座，背水台55座；新建太阳能路灯30盏，修复太阳能路灯50盏；金属结构1项，管道工程1项。
可行性分析：该村有77户324人，项目紧密结合结地岗村的实际情况；项目有利于推动乡村振兴战略的实施；项目有利于提高群众生活质量；项目具有较高的经济和社会效益；项目实施具有可行性。
必要性分析：项目建设是提升结地岗村村庄基础设施条件，提升公共服务能力的需要；项目建设符合实施乡村振兴示范村的具体行动；项目建设是改善农村人居环境，提升新农村建设水平的需要；项目建设是促进城乡一体化发展的途径建设美丽宜居村是让农民过上现代化生活，全面建设社会主义现代化国家的重要内容。
管护机制：该项目涉及的太阳能路灯、饮水工程、排污工程验收合格后均将交由村委会管理，村委会将涉及以上内容的日常维护列入村规民约，督促全村群众共同维护，产生的维护费用由村集体经济协调经费予以解决。</t>
  </si>
  <si>
    <t>工布江达县江达镇结地岗村美丽宜居建设项目是政府投资的非经营性项目，主要是对结地岗村的村内基础设施进行改造，美化村内环境，故不做效益分析</t>
  </si>
  <si>
    <t>工布江达县朱拉乡柳四朗村人居环境整治项目</t>
  </si>
  <si>
    <t>朱拉乡柳四朗村</t>
  </si>
  <si>
    <t>建设内容：主要建设内容为新建入户道路7040.46平方米，村内主干新建5164.21平方米，分类垃圾棚2处，给水工程主管2515米、蓄水池、沉沙池各1座，涉及供水59户，排污工程主管道2700米，涉及59户；新建入户道路2819.75平方米，给水工程新建蓄水池1座，排污工程主管2500米涉及58户；新建太阳能路灯96盏，维修8盏，以及庭院经济补贴。
可行性、必要性：该村有116户341人，本项目建设是加快乡村人居环境整治，提高人居环境质量，村内大多数为旱厕，生活污水，村民将自家管道从厕所、厨房接出后，直接排到周围的河沟或自然散排，整个村庄无化粪池，造成环境污染，该村村庄布局分布为村内主干道两侧，较为集中，因此采用污水管网统一排放至三级沉淀池。柳四朗村新建蓄水池1座及管网涉及59户。现蓄水池太小，原有蓄水池建设于十几年前，其管道老化、破损严重，随着村内发展，人口牲畜增加，经稳压试验，现供水管道不能满足村内供水需求。同时，柳四朗村位于朱拉乡国家湿地公园内，集中收集处理有效保护当地环境。白拉自然村，新建蓄水池1座，根据现在实际需求，原有蓄水池太小，一入冬时全村就处于供水不足问题。同时由于在树林下，经常堵塞，不方便清理。路灯几乎无法使用，也有十几年了，其原有路灯蓄电池埋地，容易受潮，不方便维修，现新建路灯蓄电池在太阳能板下方。柳四朗村主干道路拆除新建，根据现场走访，一是主干道较窄，无法错车.同时，道路多部分为土路或碎石路面且路面破损严重，给当地农牧民的出现造成了不便;二是主干道破损严重，凹凸不平，一遇到下雨天，路面积水严重,无法排出。入户道路工程，现村内入户道路基本为土路，雨季时,整个村内显得十分脏乱差，入户道路影响村民出行，通过项目建成后使朱拉乡柳四朗村基础设施和环境得到相应的改善。
管护机制：该项目涉及的太阳能路灯、饮水工程、排污工程、垃圾处理设施验收合格后均将交由村委会管理，村委会将涉及以上内容的日常维护列入村规民约，督促全村群众共同维护，产生的维护费用由村集体经济协调经费予以解决。</t>
  </si>
  <si>
    <t>社会、经济效益：1、在项目建设期当地群众参加建设，发放劳动报酬147.88万元，建设期为当地提供20-30人临时就业，增加收入，提高当地务工人员经济收入。以及建材、运输等相关产业的发展，能够一定程度的带动周边的就业和商业的发展，对促进当地经济发展。2、通过人居环境整治、美丽乡村建设等，基础设施得到改善的同时，切实改善农牧民生产生活条件，全面推进乡村振兴、推进农业农村现代化起到重要的作用。3、本项目建设为村内基础设施建设，主要为排污工程、围墙工程、道路工程，为朱拉乡柳四朗自然村和白拉自然村进一步提升人居环境水平，加快推进新时代美丽乡村建设目标。</t>
  </si>
  <si>
    <t>工布江达县朱拉乡吉木雄村人居环境整治项目</t>
  </si>
  <si>
    <t>朱拉乡吉木雄村</t>
  </si>
  <si>
    <r>
      <rPr>
        <sz val="18"/>
        <rFont val="仿宋_GB2312"/>
        <charset val="134"/>
      </rPr>
      <t>建设内容：新建入户硬化1104.72</t>
    </r>
    <r>
      <rPr>
        <sz val="18"/>
        <rFont val="宋体"/>
        <charset val="134"/>
      </rPr>
      <t>㎡</t>
    </r>
    <r>
      <rPr>
        <sz val="18"/>
        <rFont val="仿宋_GB2312"/>
        <charset val="134"/>
      </rPr>
      <t>（200mm砼面层），新建主路100</t>
    </r>
    <r>
      <rPr>
        <sz val="18"/>
        <rFont val="宋体"/>
        <charset val="134"/>
      </rPr>
      <t>㎡</t>
    </r>
    <r>
      <rPr>
        <sz val="18"/>
        <rFont val="仿宋_GB2312"/>
        <charset val="134"/>
      </rPr>
      <t>（200mm砼面层），新建公厕41.31</t>
    </r>
    <r>
      <rPr>
        <sz val="18"/>
        <rFont val="宋体"/>
        <charset val="134"/>
      </rPr>
      <t>㎡</t>
    </r>
    <r>
      <rPr>
        <sz val="18"/>
        <rFont val="仿宋_GB2312"/>
        <charset val="134"/>
      </rPr>
      <t>，新建太阳能路灯30盏。钢带增强聚乙烯螺旋波纹管排污管网2810m（该村局部集中，在集中区域建设管网统一排放）。新建4立方米钢筋混凝土化粪池17座（未接入管网的住户新建化粪池），以补贴形式开展庭院经济一项，围墙整治2087.15m（220元/米），污水处理工程1处、饮水处理工程1处、给排水破损路面修复3230</t>
    </r>
    <r>
      <rPr>
        <sz val="18"/>
        <rFont val="宋体"/>
        <charset val="134"/>
      </rPr>
      <t>㎡</t>
    </r>
    <r>
      <rPr>
        <sz val="18"/>
        <rFont val="仿宋_GB2312"/>
        <charset val="134"/>
      </rPr>
      <t>、新建排水暗沟129.04m。
可行性、必要性：该村有63户199人，项目地目前排水设施全部瘫痪，村内散排导致村内气味恶臭，本次需新建排水等相关基础设施。本项目实施后，实现了自治区提出的“产业兴旺、生态宜居、乡风文明、治理有效、生活富裕”的总要求。全面提升了吉木雄村的综合形象，巩固拓展了脱贫攻坚成果，提高了广大农牧民群众的生活水平，发挥了工布江达县乡村振兴的领头作用，为维护社会和谐稳定，为工布江达县乡村建设全面推进具有良好的社会效益。
管护机制：该项目涉及的太阳能路灯、公厕、饮水工程、排污工程验收合格后均将交由村委会管理，村委会将涉及以上内容的日常维护列入村规民约，督促全村群众共同维护，产生的维护费用由村集体经济协调经费予以解决。</t>
    </r>
  </si>
  <si>
    <t>社会、经济效益：本项目实施后，实现了巩固拓展脱贫攻坚成果与乡村振兴建设的有效衔接。全面提升吉木雄村的人居环境及窗口作用，带动了全县的乡村建设，改善了吉木雄村的人居环境，提升了吉木雄村的外部形象，提高了项目区人民群众的生活水平。完善了吉木雄村的基础配套设施，推动了工布江达县乡村振兴建设。为工布江达县经济社会全面发展，为维护边区稳定、社会和谐具有良好的社会效益，不仅如此，本项目的实施，将极大的改善吉木雄村的人居环境，为促进乡村经济的发展、社会经济结构调整而提供良好的基础条件，有利地改善现在基础设施状况，有利于促进乡村经济环境的协调发展，方便区域内农牧民的生产生活，体现“以人为本、全面发展构建和谐社会”的指导思想，提高党和和政府的形象和信誉，是一个民心工程，且促进村内增收46.06万元。</t>
  </si>
  <si>
    <t>工布江达县巴河镇雪卡村人居环境整治建设项目</t>
  </si>
  <si>
    <t>巴河镇雪卡村</t>
  </si>
  <si>
    <r>
      <rPr>
        <sz val="18"/>
        <rFont val="仿宋_GB2312"/>
        <charset val="134"/>
      </rPr>
      <t>建设内容：1.路面硬化：村主干道两旁未进行硬化处理，雨天泥泞。现项目将对沥青路两旁未硬化的区域和入户道路未硬化部分进行处理硬化，共7974.12</t>
    </r>
    <r>
      <rPr>
        <sz val="18"/>
        <rFont val="宋体"/>
        <charset val="134"/>
      </rPr>
      <t>㎡</t>
    </r>
    <r>
      <rPr>
        <sz val="18"/>
        <rFont val="仿宋_GB2312"/>
        <charset val="134"/>
      </rPr>
      <t>。2.公共卫生间：在老村公所新增一座公共卫生间，共38.34</t>
    </r>
    <r>
      <rPr>
        <sz val="18"/>
        <rFont val="宋体"/>
        <charset val="134"/>
      </rPr>
      <t>㎡</t>
    </r>
    <r>
      <rPr>
        <sz val="18"/>
        <rFont val="仿宋_GB2312"/>
        <charset val="134"/>
      </rPr>
      <t>。4.路灯照明。对原有路灯进行维修，无路灯的道路新建路灯进行照明。新建22盏路灯，维修17盏。5.排污工程。原有污水管堵塞，部分位置无污水管道。本次项目对全村的污水进行集中排放，修建污水管道、排污设施等。6.给水工程。雪卡村冬季饮水困难，管道埋深浅造成冬季管道冰冻等现象。本次项目新建蓄水池(沉淀过滤作用)、维修管道及每户取水井等。7.垃圾转运车厢：购置一个垃圾转运车厢。8.补贴类：庭院经济、人畜分离83户。
可行性、必要性：该村有80户354人，本项目建设是加快乡村人居环境整治，提高人居环境质量，其中集中排污、供水涉及83户，该村从未进行宜居村或美丽乡村建设，排污现状为管道距今已有十几年，且管道多处破损、外露，造成村内环境污染。给水现状为新建蓄水池1座及管网，现蓄水池海拔较低且部分破损漏水，无法满足全村用水需求，也是十多年前修建，现主管道多处外露、老化，村内每年断续停水几个月之久，使用极为不便，同时根据雪卡村位置的特殊性，位于巴松措景区的必经之路，再结合村庄未来规划，将要打造成民宿，经稳压试验，村内水压严重不足，且现有给水管道不能满足村庄未来的使用，同时该村沿着村内主路分布，较为集中。因此，建议新建给水、排污管网。建设农副产品销售点和观光采摘大棚能够依托巴松措庞大的人流量给村民带来可观的利润收入。通过项目建成后使巴河镇雪卡村基础设施和环境得到相应的改善。
管护机制：该项目涉及的太阳能路灯、公厕、饮水工程、排污工程验、垃圾处理设施收合格后均将交由村委会管理，村委会将涉及以上内容的日常维护列入村规民约，督促全村群众共同维护，产生的维护费用由村集体经济协调经费予以解决。</t>
    </r>
  </si>
  <si>
    <t>通过对基础设施建设、人居环境提升和村容村貌整治的处理，改善农村经济发展状况和落后的农村工作生活居住条件，提高群众生活质量和水平，提高村庄整体功能，激发群众参与度，改善投资环境，促进村庄产业发展，加快城镇化步伐，实现农村现代化，打造成设施配套完善，宜居、乐居、安居的新型农村，83户353人受益。</t>
  </si>
  <si>
    <t>工布江达县江达乡米吉村人居环境整治建设项目</t>
  </si>
  <si>
    <t>江达乡米吉村</t>
  </si>
  <si>
    <t>建设内容:一、1、补贴类：庭院经济22户、人畜分离分散式22户;2、饮水提升工程:原有蓄水池、取水口维修、新建保温背水台23座。二、1、新建硬化道路(村内主干道)480.82平方米;2、入户道路279.65平方米;3、饮水提升工程:新建保温背水台1座。4、污水处理改造工程:新建化粪池3座;5、路灯新建(维修)工程:新建太阳能路灯21盏，维修太阳能路灯5盏;6、补贴类:庭院经济21户，人畜分离集中新建21户，围墙改造2367米（220元/米）;7、村中新建水渠177.74米、新建排水沟190.49米；8、新建村牌1座及其他附属工程。三、1、新建硬化道路(村内主干道)3030.65平方米;2、饮水提升工程:给水管道2010米，新建取水口1座、新建蓄水池1座、新建背水台2座;3、污水处理改造工程:新建独立化粪池6座、分户化粪池33座、污水管道1510米，入户管道780米;4、路灯新建(维修)工程:新建太阳能路灯22盏，维修10盏;6、村中河道修建渠道83.34米及其他附属工程。                                                                  
可行性:该村有85户394人，本项目通过完善和提升米吉村基础设施改造，提升米吉村基础设施建设水平，提升米吉村风貌，促进村庄形态与自然环境相得益彰。项目的建设响应《中共中央国务院关于学习运用“千村示范、万村整治”工程经验有力有效推进乡村全面振兴的意见》(2024年1月1日)中的相应要求，是实施乡村建设行动的具体有效措施。
必要性:本项目通过完善米吉村各项基础设施建筑，对村庄内道路进行道路硬化、给排水管网、路灯及其附属设施的建设，解决村民基本出行问题，提升米吉村村容村貌，并且发展米吉村特色产业，促进特色产业发展壮大提升乡村产业现代化发展水平。项目的建设将米吉村基础设施条件的改善与特色产业发展壮大相结合，能够进一步发挥本地特色资源优势，提高质里效益和市场竞争力，实现基础设施建设和产业发展紧密街接，巩固拓展脱贫攻坚成果，具有一定的示范效应。
管护机制：该项目涉及的太阳能路灯、饮水工程、排污工程验收合格后均将交由村委会管理，村委会将涉及以上内容的日常维护列入村规民约，督促全村群众共同维护，产生的维护费用由村集体经济协调经费予以解决。</t>
  </si>
  <si>
    <t>工布江达县江达乡米吉村人居环境整治建设项目，是一项造福百姓、改善生活环境的重要工程，其建成投产后的主要效益表现为社会效益和环境效益。政府投资用于相关的市政配套工程，带有很强的公益性质，是建立和谐社会、改善城市面貌的需要。有助于居民居住环境的改善和生活质量的提高。政府完善基础设施的举措为城镇工程奠定了坚实的基础。
本项目的实施，只要严格按照环保要求施工，按设计规范要求搞好绿化建设，不仅为项目区提升了良好的环境形象，而且有利于美化环境，净化区域空气质量的作用。故此，项目的实施，不会对环境造成影响，而且具有良好的生态环境效益。</t>
  </si>
  <si>
    <t>工布江达县工布江达镇娘当村人居环境整治建设项目</t>
  </si>
  <si>
    <t>工布江达镇娘当村</t>
  </si>
  <si>
    <r>
      <rPr>
        <sz val="18"/>
        <rFont val="仿宋_GB2312"/>
        <charset val="134"/>
      </rPr>
      <t>建设内容：新建公厕39.16</t>
    </r>
    <r>
      <rPr>
        <sz val="18"/>
        <rFont val="宋体"/>
        <charset val="134"/>
      </rPr>
      <t>㎡</t>
    </r>
    <r>
      <rPr>
        <sz val="18"/>
        <rFont val="仿宋_GB2312"/>
        <charset val="134"/>
      </rPr>
      <t>（独立基础），植草砖路面1700.97</t>
    </r>
    <r>
      <rPr>
        <sz val="18"/>
        <rFont val="宋体"/>
        <charset val="134"/>
      </rPr>
      <t>㎡</t>
    </r>
    <r>
      <rPr>
        <sz val="18"/>
        <rFont val="仿宋_GB2312"/>
        <charset val="134"/>
      </rPr>
      <t>，售货亭51.84</t>
    </r>
    <r>
      <rPr>
        <sz val="18"/>
        <rFont val="宋体"/>
        <charset val="134"/>
      </rPr>
      <t>㎡</t>
    </r>
    <r>
      <rPr>
        <sz val="18"/>
        <rFont val="仿宋_GB2312"/>
        <charset val="134"/>
      </rPr>
      <t>，垃圾分类收集站6座（共计64.02</t>
    </r>
    <r>
      <rPr>
        <sz val="18"/>
        <rFont val="宋体"/>
        <charset val="134"/>
      </rPr>
      <t>㎡</t>
    </r>
    <r>
      <rPr>
        <sz val="18"/>
        <rFont val="仿宋_GB2312"/>
        <charset val="134"/>
      </rPr>
      <t>），新建启闭式取水口一座，新建道路硬化1875.5</t>
    </r>
    <r>
      <rPr>
        <sz val="18"/>
        <rFont val="宋体"/>
        <charset val="134"/>
      </rPr>
      <t>㎡</t>
    </r>
    <r>
      <rPr>
        <sz val="18"/>
        <rFont val="仿宋_GB2312"/>
        <charset val="134"/>
      </rPr>
      <t>，排水管网2530m（覆盖全村38户），村内局部给水管网906m（覆盖村内15户，解决冬季饮水困难），新建太阳能路灯38盏，透水砖路面55.90</t>
    </r>
    <r>
      <rPr>
        <sz val="18"/>
        <rFont val="宋体"/>
        <charset val="134"/>
      </rPr>
      <t>㎡</t>
    </r>
    <r>
      <rPr>
        <sz val="18"/>
        <rFont val="仿宋_GB2312"/>
        <charset val="134"/>
      </rPr>
      <t>，高速涵洞排水工程一项，打麦场1200</t>
    </r>
    <r>
      <rPr>
        <sz val="18"/>
        <rFont val="宋体"/>
        <charset val="134"/>
      </rPr>
      <t>㎡</t>
    </r>
    <r>
      <rPr>
        <sz val="18"/>
        <rFont val="仿宋_GB2312"/>
        <charset val="134"/>
      </rPr>
      <t>，补贴类庭院经济38户。
可行性：该村有41户150人，该项目资金来源为国家投资，建设资金条件不影响项目建设的进度。该项目场址市政设施比较健全、政策良好，各项建设条件均满足项目建设所需，故该项目的建设是可行的。
必要性：项目地目前冬季饮水困难；污水管网破损严重，已无法维修；农用车库无处停放，造成损坏生锈；且该村属于旅游村庄，基础设施及村庄环境对旅游收益影响极大。本项目实施后，实现了自治区提出的“产业兴旺、生态宜居、乡风文明、治理有效、生活富裕”的总要求。全面提升了娘当村的综合形象，巩固拓展了脱贫攻坚成果，提高了广大农牧民群众的生活水平，发挥了工布江达县乡村振兴的领头作用，为维护社会和谐稳定，为工布江达县乡村建设全面推进具有良好的社会效益。
管护机制：该项目涉及的太阳能路灯、公厕、饮水工程、排污工程验收合格后均将交由村委会管理，村委会将涉及以上内容的日常维护列入村规民约，督促全村群众共同维护，产生的维护费用由村集体经济协调经费予以解决。</t>
    </r>
  </si>
  <si>
    <t>社会、经济效益：促进社会和谐：基础设施改造和新建将促进社会的和谐与稳定。改善的给水和道路设施将减少农村地区的基础设施不平衡问题，提高农村居民的生活条件，缩小城乡差距。促进村内增收82.16万元。</t>
  </si>
  <si>
    <t>工布江达县加兴乡加兴村人居环境整治建设项目</t>
  </si>
  <si>
    <t>加兴乡加兴村</t>
  </si>
  <si>
    <r>
      <rPr>
        <sz val="18"/>
        <rFont val="仿宋_GB2312"/>
        <charset val="134"/>
      </rPr>
      <t xml:space="preserve">
建设内容：1.道路工程：混泥土道路维修8650</t>
    </r>
    <r>
      <rPr>
        <sz val="18"/>
        <rFont val="宋体"/>
        <charset val="134"/>
      </rPr>
      <t>㎡</t>
    </r>
    <r>
      <rPr>
        <sz val="18"/>
        <rFont val="仿宋_GB2312"/>
        <charset val="134"/>
      </rPr>
      <t>，新建350</t>
    </r>
    <r>
      <rPr>
        <sz val="18"/>
        <rFont val="宋体"/>
        <charset val="134"/>
      </rPr>
      <t>㎡</t>
    </r>
    <r>
      <rPr>
        <sz val="18"/>
        <rFont val="仿宋_GB2312"/>
        <charset val="134"/>
      </rPr>
      <t>。2.入户道路新建1200</t>
    </r>
    <r>
      <rPr>
        <sz val="18"/>
        <rFont val="宋体"/>
        <charset val="134"/>
      </rPr>
      <t>㎡</t>
    </r>
    <r>
      <rPr>
        <sz val="18"/>
        <rFont val="仿宋_GB2312"/>
        <charset val="134"/>
      </rPr>
      <t>。3.庭院经济，共计57户。4.围墙改造：每米补贴120元，共计1350米。5.围墙改造：每米补贴320元，共计450米。6.混泥土护栏80m。7.路灯新建8盏，维修21盏。8.新建公共卫生间1座38.34</t>
    </r>
    <r>
      <rPr>
        <sz val="18"/>
        <rFont val="宋体"/>
        <charset val="134"/>
      </rPr>
      <t>㎡</t>
    </r>
    <r>
      <rPr>
        <sz val="18"/>
        <rFont val="仿宋_GB2312"/>
        <charset val="134"/>
      </rPr>
      <t>。9.排污工程包含新建主管道DN300长度约2700m，新建入户支管DN200长度2010m，新建检查井130座,末端新增三级沉淀池。10.背水台新建45个(含村公房)。11.消防水池回填110m</t>
    </r>
    <r>
      <rPr>
        <sz val="18"/>
        <rFont val="宋体"/>
        <charset val="134"/>
      </rPr>
      <t>³</t>
    </r>
    <r>
      <rPr>
        <sz val="18"/>
        <rFont val="仿宋_GB2312"/>
        <charset val="134"/>
      </rPr>
      <t>。12.饮水工程包含蓄水池处新增加给水主管290m采用PE管DN50（1Mpa）m， 入户支管DN32（1Mpa）长度约为280m，每户增设供水井及背水台。管道埋深1.0m。13.打麦场地硬化680</t>
    </r>
    <r>
      <rPr>
        <sz val="18"/>
        <rFont val="宋体"/>
        <charset val="134"/>
      </rPr>
      <t>㎡</t>
    </r>
    <r>
      <rPr>
        <sz val="18"/>
        <rFont val="仿宋_GB2312"/>
        <charset val="134"/>
      </rPr>
      <t>。
可行性、必要性：可行性、必要性：该项目建设是加快乡村人居环境整治，提高人居环境质量，其中村内排污涉及57户，村内大多数为旱厕，生活污水，村民将自家管道从厕所、厨房接出后，直接排到周围的河沟或自然散排，整个村庄无化粪池，造成环境污染，该村村庄布局分布为村内主干道两侧，较为集中，因此采用污水管网统一排放至三级沉淀池。②村内含有13户修建比较晚，当时管道布局未考虑到，当全村饮用水时，水量不足，需对蓄水池处新增加主管与入户管。③路灯年久老化，需对其其原有路灯进行维修，在新建部分路灯覆盖全村。④村内主干道路拆除新建，根据现场走访，一是主干道破损严重，凹凸不平，一遇到下雨天，路面积水严重,无法排出;二是主干道部分道路还为土路。入户道路工程，现村内入户道路部分为土路，部分损坏严重，雨季时,整个村内显得十分脏乱差，入户道路影响村民出行，通过项目建成后使加兴村基础设施和环境得到相应的改善。
管护机制：该项目涉及的太阳能路灯、公厕、饮水工程、排污工程验收合格后均将交由村委会管理，村委会将涉及以上内容的日常维护列入村规民约，督促全村群众共同维护，产生的维护费用由村集体经济协调经费予以解决。</t>
    </r>
  </si>
  <si>
    <t xml:space="preserve">   改善农村经济发展状况和落后的农村工作生活居住条件，提高群众生活质量和水平，提高村庄整体功能，激发群众参与度，改善投资环境，促进村庄产业发展，加快城镇化步伐，实现农村现代化，带动57户353人受益.</t>
  </si>
  <si>
    <r>
      <rPr>
        <b/>
        <sz val="18"/>
        <rFont val="仿宋_GB2312"/>
        <charset val="134"/>
      </rPr>
      <t>（四）宜居宜业和美村</t>
    </r>
    <r>
      <rPr>
        <b/>
        <sz val="18"/>
        <rFont val="方正书宋_GBK"/>
        <charset val="134"/>
      </rPr>
      <t>庒</t>
    </r>
    <r>
      <rPr>
        <b/>
        <sz val="18"/>
        <rFont val="仿宋_GB2312"/>
        <charset val="134"/>
      </rPr>
      <t>类（整村推进类）</t>
    </r>
  </si>
  <si>
    <t>工布江达县巴河镇帮久村宜居宜业和美乡村建设项目</t>
  </si>
  <si>
    <t>巴河镇帮久村</t>
  </si>
  <si>
    <r>
      <rPr>
        <sz val="18"/>
        <rFont val="仿宋_GB2312"/>
        <charset val="134"/>
      </rPr>
      <t>建设内容：1、路灯新建30盏，灯杆6m，为太阳能路灯；2、建设排污工程1项,涉及45户，建设内容包括新建排污主管dn500 HDPE双壁波纹管1.1km、排污干管dn300 HDPE双壁波纹管454m、排污支管dn 100UPVC管940m、污水检查井48座，末端设置20m</t>
    </r>
    <r>
      <rPr>
        <sz val="18"/>
        <rFont val="宋体"/>
        <charset val="134"/>
      </rPr>
      <t>³</t>
    </r>
    <r>
      <rPr>
        <sz val="18"/>
        <rFont val="仿宋_GB2312"/>
        <charset val="134"/>
      </rPr>
      <t>钢筋砼化粪池3座，金属排水篦子30m。3、建设给水工程1项，建设内容包括新建dn90 PE管（1.6Mpa）4.1km接原主管，1座蓄水口，1座取水口，控制阀井2座，减压阀井10座，标识桩81个等设备及安装工程。4、新建排水沟50m,其中宽度0.4米。5、新建排洪沟22m,其中宽度1米。 6、路面硬化共1990m</t>
    </r>
    <r>
      <rPr>
        <sz val="18"/>
        <rFont val="宋体"/>
        <charset val="134"/>
      </rPr>
      <t>²</t>
    </r>
    <r>
      <rPr>
        <sz val="18"/>
        <rFont val="仿宋_GB2312"/>
        <charset val="134"/>
      </rPr>
      <t>，混凝土重建道路480平方米(4.5m宽混凝土道路)，新建道路1050平方米(3m宽混凝土道路)，入户道路硬化460平方米（3m宽混凝土道路）。7、入村挡墙103米（4m高直立式混凝土路肩墙）；8、波形护栏100m;9、庭院经济47户，每户补贴3000元。
可行性、必要性：该村有55户192人，本项目建设是加快乡村人居环境整治，提高人居环境质量，1.其中集中排污涉及55户、供水涉及24户，该村从未进行宜居村或美丽乡村建设，排污现状为管道距今已有十多年，且管道多处破损、外露，造成村内环境污染。2.给水现状为新建管网，现有管网是十多年前修建，随着人口迁入增加，以及主管道部分老化，已经难以满足使用需求，冬季时期含有24户村民断水情况，更不能满足村庄未来的使用。因此，建议新建给水、排污管网。3.现有村内路灯老化，损坏，距今已有十多年，已经不能满足村民的基本要求，4.村内道路含100米道路有坍塌现状，影响村民出行，有安全隐患。还有村内道路与入户道路未硬化，影响村民出行，通过项目建成后使村内基础设施和环境得到相应的改善。
管护机制：该项目涉及的太阳能路灯、饮水工程、排污工程验收合格后均将交由村委会管理，村委会将涉及以上内容的日常维护列入村规民约，督促全村群众共同维护，产生的维护费用由村集体经济协调经费予以解决。</t>
    </r>
  </si>
  <si>
    <t>社会、经济效益：通过对基础设施建设、人居环境提升和村容村貌整治的处理，改善农村经济发展状况和落后的农村工作生活居住条件，提高群众生活质量和水平，提高村庄整体功能，激发群众参与度，改善投资环境，促进村庄产业发展，加快城镇化步伐，实现农村现代化，打造成设施配套完善，宜居、乐居、安居的新型农村，55户 136 人受益。</t>
  </si>
  <si>
    <t>工布江达县巴河镇东玛村宜居宜业和美乡村建设项目</t>
  </si>
  <si>
    <t>巴河镇东玛村</t>
  </si>
  <si>
    <r>
      <rPr>
        <sz val="18"/>
        <rFont val="仿宋_GB2312"/>
        <charset val="134"/>
      </rPr>
      <t>建设内容：1.道路工程：新建道路硬化3600平方米。</t>
    </r>
    <r>
      <rPr>
        <sz val="18"/>
        <color rgb="FFFF0000"/>
        <rFont val="仿宋_GB2312"/>
        <charset val="134"/>
      </rPr>
      <t>东玛村自然村</t>
    </r>
    <r>
      <rPr>
        <sz val="18"/>
        <rFont val="仿宋_GB2312"/>
        <charset val="134"/>
      </rPr>
      <t>新建道路硬化350平方米。2.路灯照明：新建太阳能路灯18盏，旧路灯维修20盏。新建太阳能路灯12盏，旧路灯维修26盏。3.整治类工程：环境整治280平方米（村公房门前撒草籽、花籽绿化），挖沟恢复1300平方米。挖沟恢复（路边种植土回填，撒草籽）1500平方米。4.排污工程：新建污水主管道2800米，新建污水户内管道1600米，检查井90座，新建集中化粪池2座，新建水渠2处，村内雨水积水排水500米。新建污水主管道2300米，新建污水户内管道1100米，检查井70座，新建集中化粪池2座，建设水渠2处。5.饮水工程：新建户内给水管道2250米，新建主给水管道6650米，新建蓄水池及给水净化设备一套，新建背水台48户（每户回水式与下沉式两种背水台）。新建户内给水管道1800米，新建主给水管道3800米，新建背水台33户（每户回水式与下沉式两种背水台）。6.补贴类：庭院经济46户，围墙改造330米（320元/米），围墙改造645米（220元/米）。庭院经济32户，围墙改造45米（320元/米）。
必要性：该村有91户372人。一、项目的建设符合村庄实际需求；二、项目的建设是培育壮大村庄特色优势产业的有效手段；三、项目的建设是防止脱贫人口返贫的有效手段；四、本项目建设是加强农业生态环境保护，推进农业农村经济科学发展的需要；五、项目的建设是改善农村人居环境，提升社会主义新农村建设水平的需要。
可行性：一、土地设施条件及市政设施条件的可行性（本项目拟建于村庄内，建设用地属于村集体用地、村内供电、供水设施齐全利于本项目的建设）；二、符合乡村振兴战略规划要求，三、农民建设积极性高，四、资金保障有力。
管护机制：该项目涉及的太阳能路灯、饮水工程、排污工程验收合格后均将交由村委会管理，村委会将涉及以上内容的日常维护列入村规民约，督促全村群众共同维护，产生的维护费用由村集体经济协调经费予以解决。</t>
    </r>
  </si>
  <si>
    <t>社会、经济效益：1.经济影响分析。本项目的实施，将吸纳当地大量的农村剩余劳动力，增加当地居民的经济收入。项目的建成，能够极大改善工布江达县各村镇的整体环境，通过环境改善，绿地增加，使得周边土地增值，产生一定的土地收益。乡村振兴整村推进建设项目，具有独特的优势和影响力、吸引力，通过该项目的实施，将吸引越来越多休闲度假、旅游观光的游客，大大提高综合收入。并且项目建设有较大的资金投入，可扩大当地内需，拉动经济发展，开发投资可对GDP直接起到拉动作用，产生了巨大的经济效益。2.社会影响分析。项目实施后，将进一步提高农村生活基础设施的水平，推动乡村现代化的进程。项目的实施，将是一项造福子孙后代的环境保护工作，改善村镇环境，建设宜居村镇、为实现乡村振兴作出贡献。通过本项目的建设，区域的生产能力可以明显加强，保证区域经济的可持续发展；可减轻对内外环境的污染，改善人居生活质量；将大大减轻地质灾害对人民生命财产的威胁，增加人民的安全感。3.生态环境影响分析。本项目建成后，可极大地提高村庄的生态环境质量，提高其生态保护与生态经济的意识，实现美丽乡村生态旅游资源开发与生态环境保护有机结合。项目建成后，对生态环境改善和生态平衡维护都具有积极作用，在净化空气、改善人均居住环境方面发挥重要作用，具有明显的生态环境效益，带动91户，375人受益。</t>
  </si>
  <si>
    <t>工布江达县工布江达镇拉果旁村宜居宜业和美乡村建设项目</t>
  </si>
  <si>
    <t>工布江达镇拉果旁村</t>
  </si>
  <si>
    <r>
      <rPr>
        <sz val="18"/>
        <rFont val="仿宋_GB2312"/>
        <charset val="134"/>
      </rPr>
      <t>建设内容：1、路灯新建60盏，灯杆6m，为太阳能路灯；维修太阳能路灯30盏。2、公共卫生间1座，建筑面积38.34</t>
    </r>
    <r>
      <rPr>
        <sz val="18"/>
        <rFont val="宋体"/>
        <charset val="134"/>
      </rPr>
      <t>㎡</t>
    </r>
    <r>
      <rPr>
        <sz val="18"/>
        <rFont val="仿宋_GB2312"/>
        <charset val="134"/>
      </rPr>
      <t>。3、建设排污工程主管道DN300长度约1100m，入户支管DN200长度930m，污水检查井70座，6立方化粪池3座；建设排污工程主管道DN300长度约600m，入户支管DN200长度480m，污水检查井35座。4、建设给水工程主管dn110 长度约300m，蓄水池、沉沙池各1座，取水口1座，涉及供水51户。5、购置垃圾转运车厢2个。6、新建铅丝笼河堤680m，7、路面硬化1150m</t>
    </r>
    <r>
      <rPr>
        <sz val="18"/>
        <rFont val="方正书宋_GBK"/>
        <charset val="134"/>
      </rPr>
      <t>²</t>
    </r>
    <r>
      <rPr>
        <sz val="18"/>
        <rFont val="仿宋_GB2312"/>
        <charset val="134"/>
      </rPr>
      <t>。8、新建主路边混凝土排水边沟230m。9、新建植草砖360m</t>
    </r>
    <r>
      <rPr>
        <sz val="18"/>
        <rFont val="方正书宋_GBK"/>
        <charset val="134"/>
      </rPr>
      <t>²</t>
    </r>
    <r>
      <rPr>
        <sz val="18"/>
        <rFont val="仿宋_GB2312"/>
        <charset val="134"/>
      </rPr>
      <t>。9、补贴类：庭院经济。
可行性、必要性：该村有101户311人，本项目建设是加快乡村人居环境整治，提高人居环境质量，其中集中排污、供水涉及100户，该村从未进行宜居村或美丽乡村建设，排污现状为管道距今已有十几年，且管道多处破损、外露，造成村内环境污染。给水现状为新建蓄水池及管网，现有管网是十多年前修建，随着人口迁入增加，以及主管道多处外露、老化，已经难以满足使用需求，用水高峰期出现大片村民断水情况，更不能满足村庄未来的使用，同时该村沿着村内主路分布，较为集中。因此，建议新建给水、排污管网。通过项目建成后使村内基础设施和环境得到相应的改善。
管护机制：该项目涉及的太阳能路灯、公厕、饮水工程、排污工程验收合格后均将交由村委会管理，村委会将涉及以上内容的日常维护列入村规民约，督促全村群众共同维护，产生的维护费用由村集体经济协调经费予以解决。</t>
    </r>
  </si>
  <si>
    <t>社会、经济效益：通过对基础设施建设、人居环境提升和村容村貌整治的处理，改善农村经济发展状况和落后的农村工作生活居住条件，提高群众生活质量和水平，提高村庄整体功能，激发群众参与度，改善投资环境，促进村庄产业发展，加快城镇化步伐，实现农村现代化，打造成设施配套完善，宜居、乐居、安居的新型农村，100户 319 人受益。</t>
  </si>
  <si>
    <t>工布江达县工布江达镇结定村宜居宜业和美乡村建设项目</t>
  </si>
  <si>
    <t>工布江达镇结定村</t>
  </si>
  <si>
    <t>建设内容：1.单体工程：新建公共卫生间60平方米；公共卫生间改造提升50.32平方米。2.饮水工程：新建PEDN110进水管10米，沉沙池1座，水表井1座，给水阀门井1座，DN32PE管902.78米；给水部分新建给水阀门井1座，新建50立方米蓄水池1座。3.排污工程：室外DN100双壁波纹管40米，室外DN300双壁波纹管110.23米，污水检查井3座，三级处理池1座，人工湿地110平方米；排污部分污水检查井维修11座，室外DN300污水管道拆除新建250米，污水检查井更换井盖19座，污水管网疏通1000米，DN100排污入户污水管359.45米，三级处理池1座。4.路灯照明工程：新建太阳能路灯30盏，太阳能路灯维修移位10盏；附属工程太阳能路灯30盏，太阳能路灯维修移位10盏。5.道路工程：村内主干道维修727.85平方米，片石路面176.41平方米；片石入户道路902.78平方米。6.垃圾收集：新增垃圾收集箱3个；新增垃圾收集箱3个。7.补贴类：庭院经济101户。
可行性：该村有103户357人，项目建设与结定村发展要求相适应；本项目区位优势明显，有利于本项目在实施过程中的连续性和实施后的健康发展，降低项目风险。通过对项目区的基础设施方面的建设，达到改变现有的破损道路、等落后面貌，将加快项目区的建设步伐，加速城镇化发展，改善人民群众的生活质量。项目实施后加速了结定村城镇化发展，从而扩大了乡域面积；有助于土地资源利用价值的提升；改变了交通、生活给排水等状况，在提高了居民的生活质量的同时也对区域生态环境起到积极的正面影响。
必要性：1.加强和改进结定村乡村治理，乡村治理事关党在农村的执政根基和农村社会稳定安宁。必须以保障和改善农村民生为优先方向，提高结定村101户人居环境、乡村环境整体效果。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</si>
  <si>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经济效益：1.促进旅游业发展：美化乡村环境、保护当地文化遗产和自然资源等举措将有助于吸引更多游客前来参观。这将为当地居民创造就业机会，促进当地经济的增长。2.促进农村经济发展：通过宜业和美乡村建设项目，可以推动当地农村经济的多元化发展。例如，发展乡村旅游、农产品加工业等，带动结定行政村49户193人，朗嘎自然村49户169人村民增加收入来源。社会效益：1.改善居住环境：通过建设项目，可以改善结定村的基础设施，提升村庄的整体居住环境。这将有助于提高村民的生活质量，促进村庄的长期发展。2.提升乡村形象：通过建设项目，可以提升工布江达镇结定村的形象，增强对外的吸引力。这将有助于提升当地居民的自豪感和认同感，带动整个村庄的发展。</t>
  </si>
  <si>
    <t>工布江达县江达镇卓木村宜居宜业和美乡村建设项目</t>
  </si>
  <si>
    <t>工布江达镇卓木村</t>
  </si>
  <si>
    <r>
      <rPr>
        <sz val="18"/>
        <rFont val="仿宋_GB2312"/>
        <charset val="134"/>
      </rPr>
      <t>建设内容:1、道路附属工程：新建排水沟（净尺寸50*60cm）580m，新建浆砌片石挡墙102m。2、照明工程：新建太阳能路灯30盏。3、给水工程：新建给水管（dn110/dn90/dn50/dn32）2506m，新建给水接户管（dn32）600m，新建背水台30座，新建蓄水池1座（50m</t>
    </r>
    <r>
      <rPr>
        <sz val="18"/>
        <rFont val="宋体"/>
        <charset val="134"/>
      </rPr>
      <t>³</t>
    </r>
    <r>
      <rPr>
        <sz val="18"/>
        <rFont val="仿宋_GB2312"/>
        <charset val="134"/>
      </rPr>
      <t>），新建取水沉砂池1座，新建网围栏40m，包含管道土方开挖及阀门井等配套附属设施。4、污水工程：新建污水主管1500m（DN300），新建污水接户管750m(De200)，新建污水检查井57座，新建三级沉淀池2座，混凝土路面破除恢复1260</t>
    </r>
    <r>
      <rPr>
        <sz val="18"/>
        <rFont val="宋体"/>
        <charset val="134"/>
      </rPr>
      <t>㎡</t>
    </r>
    <r>
      <rPr>
        <sz val="18"/>
        <rFont val="仿宋_GB2312"/>
        <charset val="134"/>
      </rPr>
      <t>，包含管道土方开挖、接户小方井及防坠网等附属配套设施。5、补贴类：庭院经济30户，围墙改造2740m（220元/米），围墙改造330.5m（320元/米）。
可行性：（1）具有较好的政策、群众基础，符合当地群众的要求和愿望。（2）场地建设条件可行。
必要性：（1）项目建设是建设社会主义新农村、增加农民收入的迫切要求；（2）项目建设是城乡统筹发展的必然之路；（3）项目建设是村民生活质量改善的需要；（4）工程建设是解决村民饮水困难的迫切需要。
管护机制：该项目涉及的太阳能路灯、饮水工程、排污工程验收合格后均将交由村委会管理，村委会将涉及以上内容的日常维护列入村规民约，督促全村群众共同维护，产生的维护费用由村集体经济协调经费予以解决。</t>
    </r>
  </si>
  <si>
    <t>经济、社会效益：项目的建设巩固脱贫工作,对村内有意愿参与本项目建设的当地农村劳动力，共42户149 人安排就近就业，实现就业有效带动全村生活条件。通过项目建设扩大就业渠道，激活及带动当地经济发展，巩固扶贫工作，实现社会和谐稳定。项目的建设解决村民用水困难的问题，解决村内污水直排及环境脏乱差问题，改善村民居住环境，提高村民生活质量的提高，改善村庄环境面貌，解决了当地群众的现实困难。</t>
  </si>
  <si>
    <t>工布江达县江达乡唐丁村宜居宜业和美乡村建设项目</t>
  </si>
  <si>
    <t>江达乡唐丁村</t>
  </si>
  <si>
    <r>
      <rPr>
        <sz val="18"/>
        <rFont val="仿宋_GB2312"/>
        <charset val="134"/>
      </rPr>
      <t>建设内容:1、道路工程：新建路面30</t>
    </r>
    <r>
      <rPr>
        <sz val="18"/>
        <rFont val="宋体"/>
        <charset val="134"/>
      </rPr>
      <t>㎡</t>
    </r>
    <r>
      <rPr>
        <sz val="18"/>
        <rFont val="仿宋_GB2312"/>
        <charset val="134"/>
      </rPr>
      <t>；新建路面0.78km（路面宽4m），新建入户路约80m（路面宽2.5m），道路总面积为4391平方米，包含路基土方及土路肩等配套附属内容。新建排水沟（净尺寸50*60cm）350m，新建涵洞5座（圆管涵），新建浆砌片石挡墙150m。2、照明工程：原太阳能路灯维修15盏（更换电池、灯头灯）；新建太阳能路灯30盏。3、给排水工程：新建给水主管（dn110）310m，新建蓄水池1座（50m</t>
    </r>
    <r>
      <rPr>
        <sz val="18"/>
        <rFont val="方正书宋_GBK"/>
        <charset val="134"/>
      </rPr>
      <t>³</t>
    </r>
    <r>
      <rPr>
        <sz val="18"/>
        <rFont val="仿宋_GB2312"/>
        <charset val="134"/>
      </rPr>
      <t>），新建取水沉砂池1座，新建网围栏40m，包含管道土方开挖及阀门井等配套附属设施；新建污水主管1817m（DN300），新建污水接户管825m(De200)，新建污水检查井83座，新建三级沉淀池2座，混凝土路面破除恢复1155</t>
    </r>
    <r>
      <rPr>
        <sz val="18"/>
        <rFont val="宋体"/>
        <charset val="134"/>
      </rPr>
      <t>㎡</t>
    </r>
    <r>
      <rPr>
        <sz val="18"/>
        <rFont val="仿宋_GB2312"/>
        <charset val="134"/>
      </rPr>
      <t>，包含管道土方开挖、接户小方井及防坠网等附属配套设施。4、补贴类：围墙改造932.3m（220元/米）；庭院经济35户，围墙改造2163.7m（220元/米），围墙改造1642.22m（320元/米）。
可行性：（1）具有较好的政策；（2）项目建设区群众积极性较高；（3）场地建设条件可行；
必要性：（1）城镇化进程中改善乡村环境的必要；（2）发展社会主义新农村建设的必要；（3）是完善唐丁村配套设施的需要；（4）工程建设是解决村民饮水困难的迫切需要。
管护机制：该项目涉及的太阳能路灯、饮水工程、排污工程验收合格后均将交由村委会管理，村委会将涉及以上内容的日常维护列入村规民约，督促全村群众共同维护，产生的维护费用由村集体经济协调经费予以解决。</t>
    </r>
  </si>
  <si>
    <t>经济、社会效益：项目的建设能有效解决当地富余农村劳动力就地就近就业难题，助力当地农村32户157人低收入人口增收致富，解决村民用水困难的问题，解决村内污水直排及环境脏乱差问题，改善村民居住环境，提高村民生活质量，改善村庄环境面貌，是构建和谐社会、维护各民族的安定团结、提升老百姓的生活幸福感的主要项目。</t>
  </si>
  <si>
    <t>工布江达县金达镇金达村美丽宜居建设项目</t>
  </si>
  <si>
    <t>金达镇金达村</t>
  </si>
  <si>
    <r>
      <rPr>
        <sz val="18"/>
        <rFont val="仿宋_GB2312"/>
        <charset val="134"/>
      </rPr>
      <t>建设内容：1、道路工程：新建道路（含入户）7228.29</t>
    </r>
    <r>
      <rPr>
        <sz val="18"/>
        <rFont val="宋体"/>
        <charset val="134"/>
      </rPr>
      <t>㎡</t>
    </r>
    <r>
      <rPr>
        <sz val="18"/>
        <rFont val="仿宋_GB2312"/>
        <charset val="134"/>
      </rPr>
      <t>（主道路4m宽，入户道路3.5m宽）及土方工程1项。2、路灯照明：新建太阳能路灯30盏。3、单体工程：新建公共卫生间1座（建筑面积39.16</t>
    </r>
    <r>
      <rPr>
        <sz val="18"/>
        <rFont val="宋体"/>
        <charset val="134"/>
      </rPr>
      <t>㎡</t>
    </r>
    <r>
      <rPr>
        <sz val="18"/>
        <rFont val="仿宋_GB2312"/>
        <charset val="134"/>
      </rPr>
      <t>；场地硬化70</t>
    </r>
    <r>
      <rPr>
        <sz val="18"/>
        <rFont val="宋体"/>
        <charset val="134"/>
      </rPr>
      <t>㎡</t>
    </r>
    <r>
      <rPr>
        <sz val="18"/>
        <rFont val="仿宋_GB2312"/>
        <charset val="134"/>
      </rPr>
      <t>）。4、给水工程：新建主水管DN110-6251.78m；饮水支管DN50-1280m，含维修与新建；新建背水台64座；取水口1座、200立方蓄水池1座；检查井60座；沉砂池1座；给水阀门井1座。5、排污工程：新建排污主管148.06m（DN344钢壁波纹管）；支管200m（DN200钢壁波纹管）；井盖更换80个）；6、补贴类：庭院经济，每户补贴3000元（共64户）；围墙改造共4250m（320元/米）；入户养殖192头牦牛，每头补贴8000元。7、购置成品移动垃圾箱4个。
可行性、必要性：该村共有62户282人，本项目建设是加快乡村人居环境整治，提高人居环境质量，其中集中排污、供水涉及64户，该村从未进行宜居村或美丽乡村建设，排污现状为管道距今已有十几年，且管道多处破损、外露，造成村内环境污染。给水现状为新建蓄水池及管网，现有管网是十多年前修建，随着人口迁入增加，以及主管道多处外露、老化，已经难以满足使用需求，用水高峰期出现大片村民断水情况，更不能满足村庄未来的使用，同时该村沿着村内主路分布，较为集中。因此，建议新建给水、排污管网。通过项目建成后使村内基础设施和环境得到相应的改善。本村的主灌溉水渠为土水渠，这对水土的流失比较严重，新水渠的建设可以保障水土的流失，同时提高灌溉的需求。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r>
  </si>
  <si>
    <t>社会效益：为了适应当地的经济增长和社会发展需要，满足农村环境卫生和规划需求，提升整体形象，村落基础设施建设，是非常必要和紧迫的；通过该项目的事实可以全面提升了金达村的综合形象，巩固拓展了脱贫攻坚成果，提高了广大农牧民群众的生活水平，发挥了工布江达县乡村振兴的领头作用，为维护社会和谐稳定，为工布江达县乡村建设全面推进具有良好的社会效益。经济效益：该项目实施过程预计计解决40余名群众的务工岗位及使用10余辆本村机械，预计收益60万余元，进一步保障本村人员就进解决就业问题，从而提高村内收入，进一步满足农村环境卫生和规划需求，提升整体形象，提升村庄整体功能，改善群众人居环境，实现群众增收，推动产业发展。</t>
  </si>
  <si>
    <t>工布江达县金达镇仲荣村美丽宜居建设项目</t>
  </si>
  <si>
    <t>金达镇仲荣村</t>
  </si>
  <si>
    <r>
      <rPr>
        <sz val="18"/>
        <rFont val="仿宋_GB2312"/>
        <charset val="134"/>
      </rPr>
      <t>建设内容：1、道路工程：新建道路（含入户）4557.26</t>
    </r>
    <r>
      <rPr>
        <sz val="18"/>
        <rFont val="宋体"/>
        <charset val="134"/>
      </rPr>
      <t>㎡</t>
    </r>
    <r>
      <rPr>
        <sz val="18"/>
        <rFont val="仿宋_GB2312"/>
        <charset val="134"/>
      </rPr>
      <t>（主道路4m宽，入户道路3.5m宽）及土方工程1项。2、路灯照明：新建太阳能路灯30盏。3、单体工程：新建公共卫生间一座（建筑面积39.16</t>
    </r>
    <r>
      <rPr>
        <sz val="18"/>
        <rFont val="宋体"/>
        <charset val="134"/>
      </rPr>
      <t>㎡</t>
    </r>
    <r>
      <rPr>
        <sz val="18"/>
        <rFont val="仿宋_GB2312"/>
        <charset val="134"/>
      </rPr>
      <t>；场地硬化39.46</t>
    </r>
    <r>
      <rPr>
        <sz val="18"/>
        <rFont val="宋体"/>
        <charset val="134"/>
      </rPr>
      <t>㎡</t>
    </r>
    <r>
      <rPr>
        <sz val="18"/>
        <rFont val="仿宋_GB2312"/>
        <charset val="134"/>
      </rPr>
      <t>）。4、给水工程：新建打水井30座；背水台30座；管道入户30户。5、排污工程：新建排污主管860.08m（DN344钢壁波纹管）；支管600m（DN200钢壁波纹管）；三级处理池3座。6、附属工程：新建盖板雨水沟455.86m；新建挡墙40.80m；新建防护围栏176.76m；新建管涵10.15m。7、补贴类：庭院经济每户补贴3000元（共30户）；围墙改造共2226m（320元/米）；入户养殖100头牦牛，每头补贴8000元。7、购置成品移动垃圾箱3个。
可行性、必要性：该村共有29户192人，本项目建设是加快乡村人居环境整治，提高人居环境质量，其中集中排污、供水涉及30户，该村从未进行宜居村或美丽乡村建设，排污现状为管道距今已有十几年，且管道多处破损、外露，造成村内环境污染。给水现状为原有给水主管道多处外露、老化，当地海波高，常年会出现凝冻迹象，已经难以满足使用需求，更不能满足村庄未来的使用，同时该村沿着村内主路分布，较为集中。因此，建议排污管网与每户各自打水井。通过项目建成后使村内基础设施和环境得到相应的改善。本村的道路情况破损严重，有点区域没有硬化，所以对本村的道路维修及新建十分必要；其次有点住户周边会存在山体滑坡的迹象；所以修建挡墙及防护围栏是十分必要的。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r>
  </si>
  <si>
    <t>社会效益：本项目的实施可以进一步加快乡村人居环境整治，提高人居环境质量，其中仲荣村排污及给水，道路改造涉及29户；本项目的实施是大力推进乡村建设，为满足村民生活生产需要，目前村内主干道路全部为土路或破损路，道路路面较窄，无法错车，通过项目的实施可以进一步满足农村环境卫生和规划需求，提升整体形象，提升村庄整体功能，改善群众人居环境，实现群众增收，推动产业发展。经济效益：该项目的实施可以进一步提供村庄短时务工岗位，带动本村经济，预计带动29户40人、10余辆汽车参与到项目建设中，预计实现收益40余万元，进一步保障了各户收入。</t>
  </si>
  <si>
    <t>工布江达县金达镇夏索村美丽宜居建设项目</t>
  </si>
  <si>
    <t>金达镇夏索村</t>
  </si>
  <si>
    <r>
      <rPr>
        <sz val="18"/>
        <rFont val="仿宋_GB2312"/>
        <charset val="134"/>
      </rPr>
      <t>建设内容：1、道路工程：翻新主干道5610.40</t>
    </r>
    <r>
      <rPr>
        <sz val="18"/>
        <rFont val="宋体"/>
        <charset val="134"/>
      </rPr>
      <t>㎡</t>
    </r>
    <r>
      <rPr>
        <sz val="18"/>
        <rFont val="仿宋_GB2312"/>
        <charset val="134"/>
      </rPr>
      <t>（3.5m宽混凝土道路），新建入户道路：518.80</t>
    </r>
    <r>
      <rPr>
        <sz val="18"/>
        <rFont val="宋体"/>
        <charset val="134"/>
      </rPr>
      <t>㎡</t>
    </r>
    <r>
      <rPr>
        <sz val="18"/>
        <rFont val="仿宋_GB2312"/>
        <charset val="134"/>
      </rPr>
      <t>（3m宽混凝土道路），道路附属错车道255</t>
    </r>
    <r>
      <rPr>
        <sz val="18"/>
        <rFont val="宋体"/>
        <charset val="134"/>
      </rPr>
      <t>㎡</t>
    </r>
    <r>
      <rPr>
        <sz val="18"/>
        <rFont val="仿宋_GB2312"/>
        <charset val="134"/>
      </rPr>
      <t>、盖板涵16.50m、道路挖土方等工程；新建主干道2505.70</t>
    </r>
    <r>
      <rPr>
        <sz val="18"/>
        <rFont val="宋体"/>
        <charset val="134"/>
      </rPr>
      <t>㎡</t>
    </r>
    <r>
      <rPr>
        <sz val="18"/>
        <rFont val="仿宋_GB2312"/>
        <charset val="134"/>
      </rPr>
      <t>（3.5m宽混凝土道路），新建入户道路：912.90</t>
    </r>
    <r>
      <rPr>
        <sz val="18"/>
        <rFont val="宋体"/>
        <charset val="134"/>
      </rPr>
      <t>㎡</t>
    </r>
    <r>
      <rPr>
        <sz val="18"/>
        <rFont val="仿宋_GB2312"/>
        <charset val="134"/>
      </rPr>
      <t>（3m宽混凝土道路），道路附属挡土墙558.10</t>
    </r>
    <r>
      <rPr>
        <sz val="18"/>
        <rFont val="宋体"/>
        <charset val="134"/>
      </rPr>
      <t>㎡</t>
    </r>
    <r>
      <rPr>
        <sz val="18"/>
        <rFont val="仿宋_GB2312"/>
        <charset val="134"/>
      </rPr>
      <t>、盖板边沟932m、道路挖土方等工程；新建主干道5610.40</t>
    </r>
    <r>
      <rPr>
        <sz val="18"/>
        <rFont val="宋体"/>
        <charset val="134"/>
      </rPr>
      <t>㎡</t>
    </r>
    <r>
      <rPr>
        <sz val="18"/>
        <rFont val="仿宋_GB2312"/>
        <charset val="134"/>
      </rPr>
      <t>（3.5m宽混凝土道路）,道路附属错车道285</t>
    </r>
    <r>
      <rPr>
        <sz val="18"/>
        <rFont val="宋体"/>
        <charset val="134"/>
      </rPr>
      <t>㎡</t>
    </r>
    <r>
      <rPr>
        <sz val="18"/>
        <rFont val="仿宋_GB2312"/>
        <charset val="134"/>
      </rPr>
      <t>、挡土墙187.10</t>
    </r>
    <r>
      <rPr>
        <sz val="18"/>
        <rFont val="宋体"/>
        <charset val="134"/>
      </rPr>
      <t>㎡</t>
    </r>
    <r>
      <rPr>
        <sz val="18"/>
        <rFont val="仿宋_GB2312"/>
        <charset val="134"/>
      </rPr>
      <t>、圆管涵22m、波形防护栏150m、道路挖土方等工程。2、路灯照明：新增太阳能路灯26盏；新增太阳能路灯4盏。3、排污工程：各户在其院内设置25mDN300钢带波纹管，50户。4、河道治理：1#冲沟治理30m，2#冲沟治理30m，4#冲沟治理60m，村内新建排水沟110m。村内河道治理新建防洪堤159m。6、公共设施：新建公厕2栋。7、新建垃圾转运箱6个。8、防护网工程：新建落石防护网413m，新建落石防护网305m。9、补贴类：牦牛入户养殖88头（8000元/头）、人畜分离1户（10000元/户）、庭院经济50户（3000元/户）、围墙改造共5235m（220元/米）。
可行性：该村共有69户540人，该项目资金来源为国家投资，建设资金条件不影响项目建设进度。该项目场址市政设施比较健全、政策良好，各项建设条件均满足项目建设所需，故该项目建设是可行的。
必要性：项目地目前主干道未硬化，下雨天行人及车辆通行困难；村内无排水设施，目前村内排水为散排。本项目实施后，实现了自治区提出的“产业兴旺、生态宜居、乡风文明、治理有效、生活富裕”的总要求。全面提升了拉荣村的综合形象，巩固拓展了脱贫攻坚成果，提高了广大农牧民群众的生活水平，发挥了工布江达县乡村振兴的领头作用，为维护社会和谐稳定，为工布江达县乡村建设全面推进具有良好的社会效益。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r>
  </si>
  <si>
    <t>社会效益：进一步了适应当地的经济增长和社会发展需要，满足农村环境卫生和规划需求，提升整体形象，村落基础设施建设，是非常必要和紧迫的。本项目建设将村内人居环境整治，提高人居环境质量，目前村内现有主干道破损严重，道路缺失排水边沟、管涵，导致雨水排水不畅，淤积在低洼处，入户路现状叶村为土路，雨天泥泞不堪，通过实施本项目修复破损主干道，新建入户道路，改善村庄道路交通条件，满足群众出行需求；本村未建设排污设施，群众户厕多为旱厕，严重影响村庄环境卫生，本次建设分散式排污设施，将极大的改善村庄卫生环境，提高群众生活品质，提升村庄整体功能，改善群众人居环境,实现群众增收，推动产业发展。经济效益：该项目实施过程预计计解决30余名群众的务工岗位及使用10余辆本村机械，预计收益75万余元，该项目的实施进一步提升了村内基础设施落后状况、改善人居环境，从根本上治理村庄脏乱差的现状，保障农牧民身体健康、推动农村经济持续发展具有重要作用，是解决"三农"问题的具体行动，是全面建设小康社会的必然要求，同金达镇的整体发展进行了充分的衔接与呼应，为促进工布江达县城乡协调发展，提升村容村貌，着力打造“产业兴旺、生态宜居、乡风文明、治理有效、生活富裕”的和美村庄奠定了坚实的基础。</t>
  </si>
  <si>
    <t>工布江达县娘蒲乡米瑞村宜居宜业和美乡村建设项目</t>
  </si>
  <si>
    <t>娘蒲乡米瑞村</t>
  </si>
  <si>
    <r>
      <rPr>
        <sz val="18"/>
        <rFont val="仿宋_GB2312"/>
        <charset val="134"/>
      </rPr>
      <t>建设内容：1、道路工程：道路硬化4518平方米（含混凝土路面3940</t>
    </r>
    <r>
      <rPr>
        <sz val="18"/>
        <rFont val="宋体"/>
        <charset val="134"/>
      </rPr>
      <t>㎡</t>
    </r>
    <r>
      <rPr>
        <sz val="18"/>
        <rFont val="仿宋_GB2312"/>
        <charset val="134"/>
      </rPr>
      <t>（级配碎石垫层厚10cm），混凝土刻槽路面578</t>
    </r>
    <r>
      <rPr>
        <sz val="18"/>
        <rFont val="宋体"/>
        <charset val="134"/>
      </rPr>
      <t>㎡</t>
    </r>
    <r>
      <rPr>
        <sz val="18"/>
        <rFont val="仿宋_GB2312"/>
        <charset val="134"/>
      </rPr>
      <t>），挡墙约3000立方米，道路破除恢复2483平方米；道路硬化6004平方米（含混凝土路面2000</t>
    </r>
    <r>
      <rPr>
        <sz val="18"/>
        <rFont val="宋体"/>
        <charset val="134"/>
      </rPr>
      <t>㎡</t>
    </r>
    <r>
      <rPr>
        <sz val="18"/>
        <rFont val="仿宋_GB2312"/>
        <charset val="134"/>
      </rPr>
      <t>（级配碎石垫层厚10cm）混凝土刻槽路面4004</t>
    </r>
    <r>
      <rPr>
        <sz val="18"/>
        <rFont val="宋体"/>
        <charset val="134"/>
      </rPr>
      <t>㎡</t>
    </r>
    <r>
      <rPr>
        <sz val="18"/>
        <rFont val="仿宋_GB2312"/>
        <charset val="134"/>
      </rPr>
      <t xml:space="preserve">）。2、单体工程：新建公共卫生间1座（42.57平方米）。3、路灯照明：新修路灯12盏；新修路灯18盏。4、排污工程：污水主管道1050米，污水入户管道800米，污水处理集中化粪池1座，铸铁检查井井盖25套（D400中兴铸铁检查井井盖，含防坠网）。污水入户管800米。5、饮水工程：给水入户管道900米，球墨铸铁井盖及支座33个，背水台（回水式）29座（含3户村内拉如村民），背水台（下沉式）29座（含3户村内拉如村民）；给水入户管道1100米，给水主管道220米，新修蓄水池及取水口3座（含3套净水装置），背水台（回水式）57座（现用蓄水池饮用水4户），背水台（下沉式）57座（现用蓄水池饮用水4户）。6、补贴类：庭围墙改造共1770米（320元/米），围墙改造共375米（220元/米），庭院经济25户。庭围墙改造共6484米（320元/米），围墙改造共3800米（220元/米），庭院经济60户。
可行性:该村共有84户488人，土地设施条件及市政设施条件的可行性(本项目拟建于村庄内，建设用地属于村集体用地、村内供电、供水设施齐全利于本项目的建设)。符合乡村振兴战略规划要求。农民建设积极性高。资金保障有力。
必要性:1、项目的建设符合村庄实际需求;2、项目的建设是培育壮大村庄特色优势产业的有效手段。3、项目的建设是防止脱贫人口返贫的有效手段。4、本项目建设是加强农业生态环境保护，推进农业农村经济科学发展的需要。5、项目的建设是改善农村人居环境，提升社会主义新农村建设水平的需要。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
</t>
    </r>
  </si>
  <si>
    <t>经济、社会效益：1.本项目的实施，将吸纳当地大量的农村剩余劳动力，增加当地居民的经济收入。项目的建成，能够极大改善整体环境。乡村振兴整村推进建设项目，具有独特的优势和影响力、吸引力，通过该项目的实施，将吸引越来越多休闲度假、旅游观光的游客，大大提高综合收入。并且项目建设有较大的资金投入，可扩大当地内需，拉动经济发展，开发投资可对GDP直接起到拉动作用，产生了巨大的经济效益。2.项目实施后，将进一步提高农村生活基础设施的水平，推动乡村现代化的进程。项目的实施，将是一项造福子孙后代的环境保护工作，改善村居环境，建设宜居乡村、为实现乡村振兴作出贡献。通过本项目的建设，区域的生产能力可以明显加强，保证区域经济的可持续发展;可减轻对内外环境的污染，改善人居生活质量；将大大减轻地质灾害对人民生命财产的威胁，增加人民的安全感。3.本项目建成后，可极大地提高村庄的生态环境质量，提高其生态保护与生态经济的意识，实现美丽乡村生态旅游资源开发与生态环境保护有机结合。项目建成后，对生态环境改善和生态平衡维护都具有积极作用，在净化空气、改善人均居住环境方面发挥重要作用，具有明显的生态环境效益。计划吸收当地200名劳动力参与务工，实际务工人数以工程进场施工为准。</t>
  </si>
  <si>
    <t>工布江达县娘蒲乡尼木朗村宜居宜业和美乡村建设项目</t>
  </si>
  <si>
    <t>娘蒲乡尼木朗村</t>
  </si>
  <si>
    <r>
      <rPr>
        <sz val="18"/>
        <rFont val="仿宋_GB2312"/>
        <charset val="134"/>
      </rPr>
      <t xml:space="preserve">建设内容：1.路面整治：路面硬化384.00 </t>
    </r>
    <r>
      <rPr>
        <sz val="18"/>
        <rFont val="宋体"/>
        <charset val="134"/>
      </rPr>
      <t>㎡</t>
    </r>
    <r>
      <rPr>
        <sz val="18"/>
        <rFont val="仿宋_GB2312"/>
        <charset val="134"/>
      </rPr>
      <t xml:space="preserve">。路面硬化260.00 </t>
    </r>
    <r>
      <rPr>
        <sz val="18"/>
        <rFont val="宋体"/>
        <charset val="134"/>
      </rPr>
      <t>㎡</t>
    </r>
    <r>
      <rPr>
        <sz val="18"/>
        <rFont val="仿宋_GB2312"/>
        <charset val="134"/>
      </rPr>
      <t xml:space="preserve">。路面硬化241.00 </t>
    </r>
    <r>
      <rPr>
        <sz val="18"/>
        <rFont val="宋体"/>
        <charset val="134"/>
      </rPr>
      <t>㎡</t>
    </r>
    <r>
      <rPr>
        <sz val="18"/>
        <rFont val="仿宋_GB2312"/>
        <charset val="134"/>
      </rPr>
      <t xml:space="preserve">。硬化入户路（道路宽度≥2.0 米）1412.00 </t>
    </r>
    <r>
      <rPr>
        <sz val="18"/>
        <rFont val="宋体"/>
        <charset val="134"/>
      </rPr>
      <t>㎡</t>
    </r>
    <r>
      <rPr>
        <sz val="18"/>
        <rFont val="仿宋_GB2312"/>
        <charset val="134"/>
      </rPr>
      <t xml:space="preserve">。硬化入户路（道路宽度≥2.0 米）23860.00 </t>
    </r>
    <r>
      <rPr>
        <sz val="18"/>
        <rFont val="宋体"/>
        <charset val="134"/>
      </rPr>
      <t>㎡</t>
    </r>
    <r>
      <rPr>
        <sz val="18"/>
        <rFont val="仿宋_GB2312"/>
        <charset val="134"/>
      </rPr>
      <t xml:space="preserve">。硬化入户路（道路宽度≥2.0 米）5598.00 </t>
    </r>
    <r>
      <rPr>
        <sz val="18"/>
        <rFont val="宋体"/>
        <charset val="134"/>
      </rPr>
      <t>㎡</t>
    </r>
    <r>
      <rPr>
        <sz val="18"/>
        <rFont val="仿宋_GB2312"/>
        <charset val="134"/>
      </rPr>
      <t>。2.路灯照明：共设太阳能路灯79盏。3.给水：室外给水管网5600米。4.排水：需清理沟面286.9米，室外排水管网6726米，污水处理工程16套。5.公厕和垃圾收集箱。6.桥：共设置5座，其中加星1、2号桥各1座，共2座，钢筋混凝土单孔，桥宽4.5米，高3米。江举1、2、3号桥各1座，共3座，钢筋混凝土单孔，桥宽4.5米，高3米。7.补助类：庭院经济67户；围墙改造4217.7米（220元/米）。8、各户补助8000元用于牦牛入户养殖。
可行性：该村共108户382人，经过可行性分析，西藏工布江达县娘蒲乡尼木朗村宜居宜业和美乡村建设项目具有必要性及可行性。当前工布江达县娘蒲乡尼木朗村亟需进行乡村基础设施建设，并结合政策推动以庭院为单位的发展模式，进一步促进当地经济水平发展，提高村民生活质量。建设内容符合国家相关标准，经过改造，大部分基础设施的重建改造，如道路、给排水、和路灯等部分，均可以有效的提高村民生活水品质量。同时村落间存在的跨河桥梁是村落交通的重要组成部分，在涨水季节时会极大地提高跨河区域的危险性。经过新建跨河桥梁，即可以有效降低风险，也可以使桥梁交通得以坚固稳定。在经济上，以庭院为单位发展的模式能够有效具体地根据各村各户的具体情况，发挥各个村落的特长，从而推动区域整体区域经济发展。综上所述，项目的建设是十分必要的，技术和经济是可行的，建设、运营风险是可控的。
必要性：1、项目本身存在着基础设施薄弱，村民生活条件落后等问题。在很大程度上阻碍了当地社会经济的发展，需要进一步进行建设改造。2、需要有效控制村庄存在的风险，改善村庄基础建设，加大村庄公共空间整治力度，扎实推进农村人居环境整治提升。都是现有条件下，需要及时进行的必要改造。3、在政策上依据《中共中央国务院关于做好2023年全面推进乡村振兴重点工作的意见》，培育乡村新产业新业态。实施乡村休闲旅游精品工程，文化产业赋能乡村振兴计划。依据西藏工布江达县娘蒲乡尼木朗村现有文化环境及村落现状，推动促进村落庭院经济政治进行改造建设。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r>
  </si>
  <si>
    <t>经济效益：以庭院为单位发展的模式能够有效具体地根据各村各户的具体情况，发挥各个村落的特长，从而推动区域整体区域经济发展。 社会效益：布江达县娘蒲乡尼木朗村需进行乡村基础设施建设，基础设施的重建改造，均可以有效的提高尼木朗村112户575人村民生活水品质量，提升农牧民群众生产生活获得感，改变村庄风貌。计划吸收当地270名劳动力参与务工，实际务工人数以工程进场施工为准。</t>
  </si>
  <si>
    <t>工布江达县娘蒲乡同吉村宜居宜业和美乡村建设项目</t>
  </si>
  <si>
    <t xml:space="preserve">建设内容：1、道路工程：新建硬化道路23907.72平方米（含主干道及入户道路共计7.9km），道路挖方4303.39立方米，新建钢筋混凝土桥2座（长18m*宽5.5m），新建桥梁护栏等附属工程。2、照明工程：新建路灯66盏，原有路灯维修17盏。3、排污工程：新建排污主管2510米，新建入户支管624米，污水土方开挖7432立方，土方回填6688立方，新建污水检查井118座等其他工程。4、饮水工程：新建入户支管1560m，新建给水主管7956m，入户背水台115座，钢筋混凝土阀门井52座，给水土方开挖4250立方，给水土方回填3825立方，新增打井7座，抽水泵7座，无水塔供水设备6座，埋入式供水泵房6座。5、补贴类：庭院经济115户，围墙改造9386.7m（220元/米）。
可行性：该村有112户572人，场地卫生条件符合国家规范要求，适宜该项目的建设。2、乡政府驻地已建成油路，7个村民委员会实现“村通”目标。交通较为方便。材料运输可利用现有公路直达工地，材料运输均采用汽车运输。3、场地周边已具备供水、供电等市政配套设施。4、项目建设材料均可在县城及林芝市区购买，且当地施工技术较为成熟，施工条件良好。5、该项目资金来源为国家投资，建设资金条件不影响项目建设的进度。综上所述，该项目场址市政设施比较健全、政策良好，各项建设条件均满足项目建设所需，故该项目的建设是可行的。
必要性：近年来工布江达县的人均生活水平不断提高，相对应的县内基础设施较为落后，特别是村级道路、村内污水处理以及村民饮用水问题。这些问题极大的阻碍了娘蒲乡同吉村的经济发展，很多项目由于城市配套设施落后而无法引入。目前，同吉村道路存在过于狭窄、凌乱、年久失修且大部分为泥土路；村内没有合理科学化的污水处理设施；部分人居环境还需要进一步整治。为实现林芝市巩固脱贫攻坚成果，补齐村内基础设施短板，工布江达县娘蒲乡同吉村人居环境整治建设项目势在必行。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
</t>
  </si>
  <si>
    <t>社会效益：项目建成后，实现了巩固拓展脱贫攻坚成果与乡村振兴建设的有效衔接。全面提升同吉村的人居环境及窗口作用，带动了全县的乡村建设，改善了同吉村的人居环境，提升了同吉村的外部形象，提高了项目区人民群众的生活水平。完善了同吉村的基础配套设施，推动了工布江达县乡村振兴建设。项目预计可吸纳本村260名劳动力参与务工，实际务工人数以工程进场施工为准。</t>
  </si>
  <si>
    <t>工布江达县仲莎乡结牧村宜居宜业和美乡村建设项目</t>
  </si>
  <si>
    <t>仲莎乡结牧村</t>
  </si>
  <si>
    <t>建设内容：1、道路工程：新建主干道177.2m（3.5m宽混凝土道路），新建入户道路：220m（3米宽混凝土道路），道路附属新建盖板边沟97m、新建挡土墙、91m、道路挖土方等工程；新建主干道229m（4m宽混凝土道路），新建主干道1363m（3.5m宽混凝土道路），加宽主干道：145.5（加宽1m），新建入户道路：55m（3米宽混凝土道路），新建砂砾石道路：1763m，道路附属挡土墙173m、排水管涵73m、道路挖土方等工程；新建入户道路392m（3m宽混凝土道路）,道路附属挖土方等工程。2、路灯照明：维修太阳能路灯25盏；维修太阳能路灯26盏，新建太阳能路灯1盏；新建太阳能路灯1盏。3、排污工程：新建排污主管960m，新建入户支管 640m，户内支管320m，新建检查井79座，50立方化粪池1座，等其他附属工程；新建排污主管7870m，新建入户支管380m，户内支管190m，新建检查井50座，20立方化粪池1座，75立方化粪池1座，等其他附属工程；新建户内支管180m，等其他附属工程。4、饮水工程：新建支管866m，新建户内取水设施14座，入户管560m，等其他附属设施；入户管560米，新建户内取水设施14座；等其他附属设施；新建引水渠63m，新建沉砂池1座，新建蓄水池1座，新建饮水主管1665m，新建户内取水设施2座，入户管80m。5、新建牧区钢架桥3座（长6m*3m）。6、补贴类：庭院经济132户（3000元/户）。
可行性及必要性：结牧村（辖那结巴、强纳、结牧3个自然村），156户588人。为了适应当地的经济增长和社会发展需要，满足农村环境卫生和规划需求，提升整体形象，村落基础设施建设，是非常必要和紧迫的。本项目建设将村内人居环境整治，提高人居环境质量，部分主干道现状破损严重，少量入户路为土路，雨天泥泞不堪，本次修复破损主干道，新建入户道路，改善村庄道路交通条件，满足群众出行需求；村内路灯大量损坏无法正常使用，通过维修、新增路灯解决村庄照明问题。结巴村、强纳村既有污水管网未设置末端化粪池，污水直排到河道，严重影响生态环境，本次对既有污水管网提升，新建管网末端化粪池，既有管网破损段进行修复，不能接入主管网的户新建独立化粪池；结牧村居民分散，在各户院内建设1座独立化粪池，解决本村的排污问题。3个自然村出现不同程度的冬季饮水困难，通过本项目的实施切实解决季节性用水困难。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</si>
  <si>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经济效益：本项目的实施，计划吸收当地281名劳动力参与务工，实际务工人数以工程进场施工为准；将增加当地居民的经济收入，本项目实施期间可带动本村剩余劳动力就业，增加本村群众收入。社会效益：1、本项目的实施为156户，588人提供了更好的居住环境，包括更好的给排水系统和照明系统。这有助于提高村民的生活品质和幸福感。 2、本项目的实施，改善了居民居住环境。3.现有排污均为就近排入河道，本项目的实施，将会改善村庄的排污系统，减少河流的污染。项目建成后，对生态环境改善和生态平衡维护都具有积极作用，在改善人均居住环境方面发挥重要作用，具有明显的生态环境效益。</t>
  </si>
  <si>
    <t>工布江达县仲莎乡巴朗村宜居宜业和美乡村建设项目</t>
  </si>
  <si>
    <t>仲莎乡巴朗村</t>
  </si>
  <si>
    <r>
      <rPr>
        <sz val="18"/>
        <rFont val="仿宋_GB2312"/>
        <charset val="134"/>
      </rPr>
      <t>建设内容：1.硬化工程：硬化307.44平米。2.公共厕所：卡点挖虫草季节修建一座公厕21.03平米。3.饮水工程：措嘎居住点新建蓄水池1座50m</t>
    </r>
    <r>
      <rPr>
        <sz val="18"/>
        <rFont val="方正书宋_GBK"/>
        <charset val="134"/>
      </rPr>
      <t>³</t>
    </r>
    <r>
      <rPr>
        <sz val="18"/>
        <rFont val="仿宋_GB2312"/>
        <charset val="134"/>
      </rPr>
      <t>（含取水口及沉淀池等），DN100管道约183m，其他两户支管DN50的约82m。卡点位置只设置取水口，沉淀池稍大兼蓄水池（蓄水池可不设）DN50给水管885m，DN25给水管约29m。每户给水考虑水泵，考虑户内1.5m</t>
    </r>
    <r>
      <rPr>
        <sz val="18"/>
        <rFont val="方正书宋_GBK"/>
        <charset val="134"/>
      </rPr>
      <t>³</t>
    </r>
    <r>
      <rPr>
        <sz val="18"/>
        <rFont val="仿宋_GB2312"/>
        <charset val="134"/>
      </rPr>
      <t>不锈钢保温水罐，通过小型变频泵用DN25管子连接到卫浴。4.排污工程：每户考虑DN100排污管10米。5.路灯照明：成套一体化室外太阳能灯 LED60W H=6.0米，含安装基础2米，总共6盏（措嘎居住点与卡点位置各设置3盏），成套一体化室外太阳能庭院灯 LED30W H=3.5米含安装基础1米总共24盏。6.钢架桥及涵洞内容：①3-5米（宽度4米）涵洞或盖板涵9座。②10米钢架桥2座，考虑过车宽度4米。③20米钢架桥1座，考虑过车宽度4米。7.补贴类：庭院经济52户（3000元/户）。
必要性：该村共有53户274人，本项目建设将村内人居环境整治，提高人居环境质量，部分主干道现状破损严重，少量入户路为土路，雨天泥泞不堪，本次修复破损主干道，新建入户道路，改善村庄道路交通条件，满足群众出行需求；村内路灯大量损坏无法正常使用，通过维修、新增路灯解决村庄照明问题。《农村人居环境整治提升五年行动方案（2021—2025年）》中指出：改善农村人居环境，是以习近平同志为核心的党中央从战略和全局高度作出的重大决策部署，是实施乡村振兴战略的重点任务，事关广大农民根本福祉，事关农民群众健康，事关美丽中国建设。为了适应当地的经济增长和社会发展需要，满足农村环境卫生和规划需求，提升整体形象，村落基础设施建设，是非常必要和紧迫的。
可行性：1、交通运输条件：本项目周边道路基本形成，交通便利。2、给水、供电及通讯条件：项目周边通讯、电力、给水等设施齐全（进行提升即可），项目管网配套连接方便，为本项目的建设提供良好条件。3、防洪、排水条件：项目建址不存在洪水威胁。项目排水条件比较优越。原有场地已解决雨水，污水相关排污管道等4、建筑原材料：项目建设所需建筑材料均可在本地区市场采购，并利用便利的交通运抵施工现场。5、群众建设村庄家园意愿强烈。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r>
  </si>
  <si>
    <t>社会、经济效益：村庄改造提升建成成果惠及52户269人，提升农牧民群众生产生活获得感，改变村庄风貌。计划吸收当地119名劳动力参与务工，实际务工人数以工程进场施工为准。</t>
  </si>
  <si>
    <t>工布江达县朱拉乡崩嘎村宜居宜业和美村庄项目</t>
  </si>
  <si>
    <t>朱拉乡崩嘎村</t>
  </si>
  <si>
    <r>
      <rPr>
        <sz val="18"/>
        <rFont val="仿宋_GB2312"/>
        <charset val="134"/>
      </rPr>
      <t>建设内容：1.入户硬化5240.02</t>
    </r>
    <r>
      <rPr>
        <sz val="18"/>
        <rFont val="宋体"/>
        <charset val="134"/>
      </rPr>
      <t>㎡</t>
    </r>
    <r>
      <rPr>
        <sz val="18"/>
        <rFont val="仿宋_GB2312"/>
        <charset val="134"/>
      </rPr>
      <t>，场地平整17298.55</t>
    </r>
    <r>
      <rPr>
        <sz val="18"/>
        <rFont val="宋体"/>
        <charset val="134"/>
      </rPr>
      <t>㎡</t>
    </r>
    <r>
      <rPr>
        <sz val="18"/>
        <rFont val="仿宋_GB2312"/>
        <charset val="134"/>
      </rPr>
      <t>（整理用地，回填客土300mm，混播草籽），晾晒场5567.89</t>
    </r>
    <r>
      <rPr>
        <sz val="18"/>
        <rFont val="宋体"/>
        <charset val="134"/>
      </rPr>
      <t>㎡</t>
    </r>
    <r>
      <rPr>
        <sz val="18"/>
        <rFont val="仿宋_GB2312"/>
        <charset val="134"/>
      </rPr>
      <t>，入户道路4368.91</t>
    </r>
    <r>
      <rPr>
        <sz val="18"/>
        <rFont val="宋体"/>
        <charset val="134"/>
      </rPr>
      <t>㎡</t>
    </r>
    <r>
      <rPr>
        <sz val="18"/>
        <rFont val="仿宋_GB2312"/>
        <charset val="134"/>
      </rPr>
      <t>,新建基础道路工程670m。2.新建公共卫生间一栋，建筑面积为45.32</t>
    </r>
    <r>
      <rPr>
        <sz val="18"/>
        <rFont val="宋体"/>
        <charset val="134"/>
      </rPr>
      <t>㎡</t>
    </r>
    <r>
      <rPr>
        <sz val="18"/>
        <rFont val="仿宋_GB2312"/>
        <charset val="134"/>
      </rPr>
      <t>。3.维修工程：水利1#冲沟整治146m，2#排水沟整治171m，3#排水沟整治52m，3#冲沟整治67m，1#防洪堤140m，2#防洪堤39m，3#防洪堤168m，道路整治219m。4.照明工程：新建太阳能路灯30盏，路灯检修60盏。5.新建蓄水池及给水净化设备2套；供水主管道5482m，直管入户72户以及背水台（回水式与下沉式两种）。6.污水系统管网检修：新建集中化粪池2座;新建雨水排水沟渠100m。7.安全防护措施：新建防护措施882.9m，修补安全防护措施3769.4m。8.庭院经济72户（3000元/户）；庭院养殖经济72头（8000元/头）。
可行性：该村共有73户314人，本项目建设是加快乡村人居环境整治，提高人居环境质量，1.其中集中排污涉及72户、排污现状为管道距今已有十多年，且管道多处破损、外露，造成村内环境污染。2.现有村内路灯老化，损坏，距今已有近十年，已经不能满足村民的基本要求，3.村内道路380.7m道路有坍塌现状，影响村民出行，有安全隐患。还有村内道路与入户道路未硬化，影响村民出行，通过项目建成后使村内基础设施和环境得到相应的改善。4。牧区木头围栏较为老旧，且村内有野生动物闯入，影响村民的生命财产安全，本项目新建围墙与牧区围栏，可以提升村内环境与安全环境。5.村内缺少公共卫生间，影响周边卫生环境，本项目新建公共卫生间一处，崩嘎村上部缺少农资仓库，为了方便村民集体农机器具与牧草等存放，建议新建仓库一处。崩嘎村上部以虫草产业为主，建议新建农资农产品产业用房一处。可以有效提高当地经济水平和农牧民生产生活水平。综上所述，项目的建设是十分必要的，技术和经济是可行的，建设、运营风险可控。
必要性：1、项目本身存在着基础设施薄弱，村民生活条件落后等问题。在很大程度上阻碍了当地社会经济的发展，需要进一步进行建设改造。2、需要有效控制村庄存在的风险，改善村庄基础建设，加大村庄公共空间整治力度，扎实推进农村人居环境整治提升。都是现有条件下，需要及时进行的必要改造。3、在政策上依据《中共中央国务院关于做好2023年全面推进乡村振兴重点工作的意见》，培育乡村新产业新业态。实施乡村休闲旅游精品工程，文化产业赋能乡村振兴计划。依据西藏工布江达县朱拉乡崩嘎村现有文化环境及村落现状，推动促进村落庭院经济改造建设。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r>
  </si>
  <si>
    <t>社会、经济效益：增加了崩嘎村69户，316个群众收入，提高农牧民生活水平质量，改善了村庄环境，促进乡村振兴和休闲农业旅游产业的发展，为经济建设、社会事业发展、政治稳定提供服务。</t>
  </si>
  <si>
    <t>已下概批</t>
  </si>
  <si>
    <t>工布江达县朱拉乡四章村宜居宜业和美村庄项目</t>
  </si>
  <si>
    <t>朱拉乡四章村</t>
  </si>
  <si>
    <t>建设内容：1.单体工程：新建公共卫生间41.10平方米。2.饮水工程：新建PSF钢塑复合压力管DN150：1140米，PSF钢塑复合压力管DN100：1710米，PSF钢塑复合压力管DN65：1050米，PSF钢塑复合压力管DN50：1270米，PSF钢塑复合压力管DN40：890米，PSF钢塑复合压力管DN25：4890米，阀门井169座，水表井4座，取水口4座，蓄水池4座，净水处理设备4套，新建背水台170座。3.排污工程：双壁波纹管DN400：330米，双壁波纹管DN300：5985米，乙烯双壁波纹管DN125：55米，水沟维修：100米，污水检查井359座，污水处理设备及相应配套5座。4.路灯照明工程：新建太阳能路灯91盏，太阳能路灯维修20盏。5.道路硬化工程：新建道路硬化2498平方米，入户硬化2772平方米。6.其他工程：新建网围栏670米，垃圾转运车厢1个，村容村貌提升1项。7.补贴类：庭院经济151户（3000元/户），围墙改造5949米（320元/米）。
可行性：该村有195户564人，本项目的实施致力于完善四章村基础设施建设，项目的建设符合国家及地区关于乡村振兴相关政策文件背景，故项目是可行的。项目建设地点位于工布江达县朱拉乡四章村，目前交通、通讯、供电、给水等条件较好，项目建设所需建筑材料可由工布江达县或林芝市购买，项目建设基础条件良好，项目的建设是可行的。本项目在施工和运营期间将会对沿线的声环境、环境空气和水环境等方面产生一定的不利影响，但只要认真落实各项环保措施以及“三同时”制度，所产生的不利影响可以得到有效控制。本项目不存在重大环境制约因素，从环境保护的角度综合考虑，该项目可行。  
必要性：1、本项目的建设符合项目建设地的实际需求。2、本项目的建设是符合乡村振兴的相关政策要求。3、本项目的建设是改善农村人居环境，提升社会主义新农村建设水平的需要。4、项目的建设是推进生态文明建设的需要。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</si>
  <si>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 xml:space="preserve">社会、经济效益：1、本项目的实施，将增加当地居民的经济收入，本项目预计可带动本村197户，共计564人提升收入。2、项目的建成，能够极大改善四章村的整体环境，四章村将吸引越来越多休闲度假、旅游观光的游客，大大提高综合收入。3、本项目的实施为四章村197户564位村民提供了更好的居住环境，包括更好的给排水系统和照明系统。这有助于提高村民的生活品质和幸福感。4、本项目的实施，改善了居民居住环境，提升了社区整体形象和吸引力。这有助于吸引更多的游客流入项目区域，推动当地经济的长期发展。5、四章村现有排污均为就近排入朱拉河，本项目的实施，将会改善四章村的排污系统，减少朱拉河的污染。项目建成后，对生态环境改善和生态平衡维护都具有积极作用，在净化空气、改善人均居住环境方面发挥重要作用，具有明显的生态环境效益。
</t>
  </si>
  <si>
    <t>工布江达县金达镇德村宜居宜业和美村庄项目</t>
  </si>
  <si>
    <t>金达镇德村</t>
  </si>
  <si>
    <t>建设内容：德村“三岩”搬迁点更换污水管网，主管网300米，入户管网140米，50立方三级沉淀池。
管护机制：该项目涉及的污水管网、沉淀池验收合格后均将交由村委会管理，村委会将涉及以上内容的日常维护列入村规民约，督促全村群众共同维护，产生的维护费用由村集体经济协调经费予以解决。</t>
  </si>
  <si>
    <t>点对点</t>
  </si>
  <si>
    <t>工布江达县朱拉乡波村宜居宜业和美村庄项目</t>
  </si>
  <si>
    <t>朱拉乡波村</t>
  </si>
  <si>
    <t>建设内容：1、新建入户道路4000平方米，道路整治5500平方米。2、新建太阳能路灯30盏。3、饮水工程：取水点5个，给水主管道1300米，给水井26个。
管护机制：该项目涉及的太阳能路灯、饮水工程验收合格后均将交由村委会管理，村委会将涉及以上内容的日常维护列入村规民约，督促全村群众共同维护，产生的维护费用由村集体经济协调经费予以解决。</t>
  </si>
  <si>
    <t>（五）扶贫贷款贴息类</t>
  </si>
  <si>
    <t>2024年贷款贴息</t>
  </si>
  <si>
    <t>建设内容：工布江达县2024年扶贫贷款贴息资金利差补贴涉及四个银行。可行性：鼓励村民自主创业，自主创收，促进增收。必要性：增加收入，保障经济持续，扩大县域经济发展。</t>
  </si>
  <si>
    <t>工布江达县农业农村和科技水利局</t>
  </si>
  <si>
    <t>（六）培训类</t>
  </si>
  <si>
    <t>（七）其他类</t>
  </si>
  <si>
    <t>就业创业补贴</t>
  </si>
  <si>
    <t>建设内容：为我县脱贫户、搬迁户、三类人员提供就业、创业补助。</t>
  </si>
  <si>
    <t>林芝市2025年巩固拓展脱贫攻坚成果同乡村振兴有效衔接项目计划汇总表</t>
  </si>
  <si>
    <t>制表单位：林芝市农业农村局</t>
  </si>
  <si>
    <t>单位：个、万元</t>
  </si>
  <si>
    <t>填报时间：2024年11月19日</t>
  </si>
  <si>
    <t>县
（区）</t>
  </si>
  <si>
    <t>项目                      个数</t>
  </si>
  <si>
    <t>估算总投资
（万元）</t>
  </si>
  <si>
    <t>乡村特色产业
（含产业基础设施配套）</t>
  </si>
  <si>
    <t>巩固提升类
（人居环境整治）</t>
  </si>
  <si>
    <t>小型公益性基础设施类</t>
  </si>
  <si>
    <t>宜居宜业和美村庄类
（整村推进）</t>
  </si>
  <si>
    <t>扶贫贷款贴息类</t>
  </si>
  <si>
    <t>培训类</t>
  </si>
  <si>
    <t>其他类</t>
  </si>
  <si>
    <t>项目个数</t>
  </si>
  <si>
    <t>估算总投资</t>
  </si>
  <si>
    <t>市级</t>
  </si>
  <si>
    <t>巴宜区</t>
  </si>
  <si>
    <t>米林市</t>
  </si>
  <si>
    <t>朗县</t>
  </si>
  <si>
    <t>波密县</t>
  </si>
  <si>
    <t>察隅县</t>
  </si>
  <si>
    <t>墨脱县</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</si>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</sst>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0\)"/>
    <numFmt numFmtId="179" formatCode="0.00_);\(0.00\)"/>
  </numFmts>
  <fonts count="42">
    <font>
      <sz val="11"/>
      <color theme="1"/>
      <name val="宋体"/>
      <charset val="134"/>
      <scheme val="minor"/>
    </font>
    <font>
      <sz val="11"/>
      <name val="宋体"/>
      <charset val="134"/>
    </font>
    <font>
      <sz val="18"/>
      <name val="宋体"/>
      <charset val="134"/>
    </font>
    <font>
      <sz val="18"/>
      <name val="宋体"/>
      <charset val="134"/>
      <scheme val="minor"/>
    </font>
    <font>
      <sz val="36"/>
      <name val="方正小标宋_GBK"/>
      <charset val="0"/>
    </font>
    <font>
      <b/>
      <sz val="18"/>
      <name val="宋体"/>
      <charset val="134"/>
      <scheme val="minor"/>
    </font>
    <font>
      <sz val="18"/>
      <color rgb="FF000000"/>
      <name val="宋体"/>
      <charset val="134"/>
      <scheme val="minor"/>
    </font>
    <font>
      <sz val="12"/>
      <color theme="1"/>
      <name val="仿宋_GB2312"/>
      <charset val="134"/>
    </font>
    <font>
      <sz val="16"/>
      <color theme="1"/>
      <name val="仿宋_GB2312"/>
      <charset val="134"/>
    </font>
    <font>
      <b/>
      <sz val="12"/>
      <color rgb="FFFF0000"/>
      <name val="仿宋_GB2312"/>
      <charset val="134"/>
    </font>
    <font>
      <sz val="12"/>
      <name val="仿宋_GB2312"/>
      <charset val="134"/>
    </font>
    <font>
      <b/>
      <sz val="48"/>
      <name val="仿宋_GB2312"/>
      <charset val="134"/>
    </font>
    <font>
      <b/>
      <sz val="16"/>
      <name val="仿宋_GB2312"/>
      <charset val="134"/>
    </font>
    <font>
      <b/>
      <sz val="14"/>
      <name val="仿宋_GB2312"/>
      <charset val="134"/>
    </font>
    <font>
      <b/>
      <sz val="18"/>
      <name val="仿宋_GB2312"/>
      <charset val="134"/>
    </font>
    <font>
      <sz val="18"/>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sz val="18"/>
      <color rgb="FFFF0000"/>
      <name val="仿宋_GB2312"/>
      <charset val="134"/>
    </font>
    <font>
      <sz val="18"/>
      <name val="方正书宋_GBK"/>
      <charset val="134"/>
    </font>
    <font>
      <b/>
      <sz val="18"/>
      <name val="方正书宋_GBK"/>
      <charset val="134"/>
    </font>
    <font>
      <sz val="16"/>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protection locked="0"/>
    </xf>
    <xf numFmtId="0" fontId="37" fillId="0" borderId="0" applyProtection="0"/>
    <xf numFmtId="0" fontId="37" fillId="0" borderId="0" applyProtection="0">
      <alignment vertical="center"/>
    </xf>
  </cellStyleXfs>
  <cellXfs count="7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176" fontId="3" fillId="0" borderId="0" xfId="0" applyNumberFormat="1" applyFont="1" applyFill="1" applyBorder="1" applyAlignment="1">
      <alignment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176" fontId="6" fillId="0" borderId="2" xfId="1" applyNumberFormat="1" applyFont="1" applyFill="1" applyBorder="1" applyAlignment="1" applyProtection="1">
      <alignment horizontal="center" vertical="center"/>
    </xf>
    <xf numFmtId="176" fontId="6" fillId="0" borderId="2" xfId="1" applyNumberFormat="1" applyFont="1" applyFill="1" applyBorder="1" applyAlignment="1" applyProtection="1">
      <alignment horizontal="center" vertical="center"/>
      <protection locked="0"/>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2" xfId="0" applyNumberFormat="1" applyFont="1" applyFill="1" applyBorder="1" applyAlignment="1" applyProtection="1">
      <alignment horizontal="center" vertical="center" wrapText="1"/>
    </xf>
    <xf numFmtId="176" fontId="2" fillId="0" borderId="0" xfId="0" applyNumberFormat="1" applyFont="1" applyFill="1" applyBorder="1" applyAlignment="1">
      <alignment horizontal="right" vertical="center" wrapText="1"/>
    </xf>
    <xf numFmtId="0" fontId="2" fillId="0" borderId="0" xfId="0" applyFont="1" applyFill="1" applyBorder="1" applyAlignment="1">
      <alignment horizontal="right" vertical="center" wrapText="1"/>
    </xf>
    <xf numFmtId="0" fontId="5" fillId="0" borderId="4"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wrapText="1"/>
    </xf>
    <xf numFmtId="0" fontId="3" fillId="0" borderId="0" xfId="0" applyFont="1" applyFill="1" applyBorder="1" applyAlignment="1">
      <alignment horizontal="center" vertical="center"/>
    </xf>
    <xf numFmtId="176" fontId="6" fillId="0" borderId="1" xfId="1" applyNumberFormat="1" applyFont="1" applyFill="1" applyBorder="1" applyAlignment="1" applyProtection="1">
      <alignment horizontal="center" vertical="center"/>
      <protection locked="0"/>
    </xf>
    <xf numFmtId="0" fontId="3" fillId="0" borderId="2" xfId="0"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wrapText="1"/>
    </xf>
    <xf numFmtId="0" fontId="7" fillId="0" borderId="0" xfId="0" applyFont="1" applyFill="1" applyBorder="1" applyAlignment="1">
      <alignment horizontal="center" vertical="center" wrapText="1"/>
    </xf>
    <xf numFmtId="0" fontId="10"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center" wrapText="1"/>
    </xf>
    <xf numFmtId="0" fontId="0" fillId="0" borderId="0" xfId="0" applyFill="1">
      <alignment vertical="center"/>
    </xf>
    <xf numFmtId="0" fontId="11" fillId="0" borderId="0" xfId="49" applyNumberFormat="1" applyFont="1" applyFill="1" applyAlignment="1" applyProtection="1">
      <alignment horizontal="center" vertical="center" wrapText="1"/>
    </xf>
    <xf numFmtId="0" fontId="11" fillId="0" borderId="0" xfId="49" applyNumberFormat="1" applyFont="1" applyFill="1" applyAlignment="1" applyProtection="1">
      <alignment horizontal="left" vertical="center" wrapText="1"/>
    </xf>
    <xf numFmtId="0" fontId="12" fillId="0" borderId="0" xfId="0" applyFont="1" applyFill="1" applyBorder="1" applyAlignment="1">
      <alignment horizontal="left" vertical="center" wrapText="1"/>
    </xf>
    <xf numFmtId="0" fontId="13" fillId="0" borderId="2" xfId="0" applyFont="1" applyFill="1" applyBorder="1" applyAlignment="1">
      <alignment horizontal="center" vertical="center" wrapText="1"/>
    </xf>
    <xf numFmtId="178"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horizontal="center" vertical="center"/>
    </xf>
    <xf numFmtId="176" fontId="15" fillId="0" borderId="2"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xf>
    <xf numFmtId="176" fontId="15" fillId="0" borderId="2" xfId="0" applyNumberFormat="1" applyFont="1" applyFill="1" applyBorder="1" applyAlignment="1">
      <alignment horizontal="left" vertical="center" wrapText="1"/>
    </xf>
    <xf numFmtId="176" fontId="15" fillId="0" borderId="2" xfId="0" applyNumberFormat="1"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179" fontId="15" fillId="0" borderId="2" xfId="0" applyNumberFormat="1" applyFont="1" applyFill="1" applyBorder="1" applyAlignment="1" applyProtection="1">
      <alignment horizontal="center" vertical="center" wrapText="1"/>
    </xf>
    <xf numFmtId="176" fontId="15" fillId="0" borderId="2" xfId="0" applyNumberFormat="1" applyFont="1" applyFill="1" applyBorder="1" applyAlignment="1">
      <alignment vertical="center" wrapText="1"/>
    </xf>
    <xf numFmtId="0" fontId="15" fillId="0" borderId="2" xfId="0" applyFont="1" applyFill="1" applyBorder="1" applyAlignment="1">
      <alignment horizontal="left" vertical="center" wrapText="1"/>
    </xf>
    <xf numFmtId="0" fontId="15"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0" fontId="15" fillId="0" borderId="2" xfId="0" applyFont="1" applyFill="1" applyBorder="1" applyAlignment="1" applyProtection="1">
      <alignment horizontal="left" vertical="center" wrapText="1"/>
    </xf>
    <xf numFmtId="179" fontId="15" fillId="0" borderId="2" xfId="0" applyNumberFormat="1" applyFont="1" applyFill="1" applyBorder="1" applyAlignment="1">
      <alignment horizontal="center" vertical="center" wrapText="1"/>
    </xf>
    <xf numFmtId="0" fontId="15" fillId="0" borderId="2" xfId="0" applyFont="1" applyFill="1" applyBorder="1" applyAlignment="1" applyProtection="1">
      <alignment vertical="center" wrapText="1"/>
    </xf>
    <xf numFmtId="0" fontId="15" fillId="0" borderId="2" xfId="0" applyNumberFormat="1" applyFont="1" applyFill="1" applyBorder="1" applyAlignment="1">
      <alignment horizontal="left"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justify" vertical="center" wrapText="1"/>
    </xf>
    <xf numFmtId="178" fontId="15" fillId="0" borderId="2" xfId="0" applyNumberFormat="1" applyFont="1" applyFill="1" applyBorder="1" applyAlignment="1" applyProtection="1">
      <alignment vertical="center" wrapText="1"/>
    </xf>
    <xf numFmtId="178" fontId="15" fillId="0" borderId="2"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1" xfId="49"/>
    <cellStyle name="常规 2" xfId="50"/>
    <cellStyle name="常规 11 2" xfId="51"/>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5"/>
  <sheetViews>
    <sheetView tabSelected="1" view="pageBreakPreview" zoomScale="60" zoomScaleNormal="50" workbookViewId="0">
      <pane xSplit="7" ySplit="3" topLeftCell="H24" activePane="bottomRight" state="frozen"/>
      <selection/>
      <selection pane="topRight"/>
      <selection pane="bottomLeft"/>
      <selection pane="bottomRight" activeCell="E3" sqref="E3:E4"/>
    </sheetView>
  </sheetViews>
  <sheetFormatPr defaultColWidth="9" defaultRowHeight="15.6"/>
  <cols>
    <col min="1" max="1" width="7.87962962962963" style="38" customWidth="1"/>
    <col min="2" max="2" width="11.2592592592593" style="38" customWidth="1"/>
    <col min="3" max="3" width="26" style="43" customWidth="1"/>
    <col min="4" max="4" width="14.5092592592593" style="38" customWidth="1"/>
    <col min="5" max="5" width="149.944444444444" style="44" customWidth="1"/>
    <col min="6" max="6" width="9.44444444444444" style="38" customWidth="1"/>
    <col min="7" max="7" width="11.5555555555556" style="38" customWidth="1"/>
    <col min="8" max="8" width="20.712962962963" style="38" customWidth="1"/>
    <col min="9" max="9" width="22.962962962963" style="38" customWidth="1"/>
    <col min="10" max="10" width="11.4444444444444" style="38" customWidth="1"/>
    <col min="11" max="11" width="17.5" style="38" customWidth="1"/>
    <col min="12" max="12" width="18.0555555555556" style="38" customWidth="1"/>
    <col min="13" max="13" width="63.7592592592593" style="45" customWidth="1"/>
    <col min="14" max="14" width="96.0833333333333" style="44" customWidth="1"/>
    <col min="15" max="15" width="24.6851851851852" style="38" customWidth="1"/>
    <col min="16" max="16" width="18.0833333333333" style="45" customWidth="1"/>
    <col min="17" max="16350" width="9" style="38"/>
    <col min="16383" max="16384" width="9" style="46"/>
  </cols>
  <sheetData>
    <row r="1" s="38" customFormat="1" ht="80" customHeight="1" spans="1:16">
      <c r="A1" s="47" t="s">
        <v>0</v>
      </c>
      <c r="B1" s="47"/>
      <c r="C1" s="47"/>
      <c r="D1" s="47"/>
      <c r="E1" s="48"/>
      <c r="F1" s="47"/>
      <c r="G1" s="47"/>
      <c r="H1" s="47"/>
      <c r="I1" s="47"/>
      <c r="J1" s="47"/>
      <c r="K1" s="47"/>
      <c r="L1" s="47"/>
      <c r="M1" s="47"/>
      <c r="N1" s="48"/>
      <c r="O1" s="47"/>
      <c r="P1" s="47"/>
    </row>
    <row r="2" s="39" customFormat="1" ht="30" customHeight="1" spans="1:16">
      <c r="A2" s="49" t="s">
        <v>1</v>
      </c>
      <c r="B2" s="49"/>
      <c r="C2" s="49"/>
      <c r="D2" s="49"/>
      <c r="E2" s="49"/>
      <c r="F2" s="49"/>
      <c r="G2" s="49"/>
      <c r="H2" s="49"/>
      <c r="I2" s="49"/>
      <c r="J2" s="49"/>
      <c r="K2" s="49"/>
      <c r="L2" s="49"/>
      <c r="M2" s="49"/>
      <c r="N2" s="49"/>
      <c r="O2" s="49"/>
      <c r="P2" s="49"/>
    </row>
    <row r="3" s="38" customFormat="1" ht="114" customHeight="1" spans="1:16">
      <c r="A3" s="50" t="s">
        <v>2</v>
      </c>
      <c r="B3" s="50" t="s">
        <v>3</v>
      </c>
      <c r="C3" s="50" t="s">
        <v>4</v>
      </c>
      <c r="D3" s="50" t="s">
        <v>5</v>
      </c>
      <c r="E3" s="50" t="s">
        <v>6</v>
      </c>
      <c r="F3" s="50" t="s">
        <v>7</v>
      </c>
      <c r="G3" s="50" t="s">
        <v>8</v>
      </c>
      <c r="H3" s="51" t="s">
        <v>9</v>
      </c>
      <c r="I3" s="51"/>
      <c r="J3" s="51"/>
      <c r="K3" s="51"/>
      <c r="L3" s="51" t="s">
        <v>10</v>
      </c>
      <c r="M3" s="51" t="s">
        <v>11</v>
      </c>
      <c r="N3" s="50" t="s">
        <v>12</v>
      </c>
      <c r="O3" s="50" t="s">
        <v>13</v>
      </c>
      <c r="P3" s="50" t="s">
        <v>14</v>
      </c>
    </row>
    <row r="4" s="38" customFormat="1" ht="73" customHeight="1" spans="1:16">
      <c r="A4" s="50"/>
      <c r="B4" s="50"/>
      <c r="C4" s="50"/>
      <c r="D4" s="50"/>
      <c r="E4" s="50"/>
      <c r="F4" s="50"/>
      <c r="G4" s="50"/>
      <c r="H4" s="51" t="s">
        <v>15</v>
      </c>
      <c r="I4" s="51" t="s">
        <v>16</v>
      </c>
      <c r="J4" s="51" t="s">
        <v>17</v>
      </c>
      <c r="K4" s="51" t="s">
        <v>18</v>
      </c>
      <c r="L4" s="51"/>
      <c r="M4" s="51"/>
      <c r="N4" s="50"/>
      <c r="O4" s="50"/>
      <c r="P4" s="50"/>
    </row>
    <row r="5" s="40" customFormat="1" ht="52" customHeight="1" spans="1:16">
      <c r="A5" s="52" t="s">
        <v>19</v>
      </c>
      <c r="B5" s="52"/>
      <c r="C5" s="52"/>
      <c r="D5" s="52">
        <f>SUM(D6,D24,D14,D42,D71,D73,D74)</f>
        <v>47</v>
      </c>
      <c r="E5" s="53"/>
      <c r="F5" s="52"/>
      <c r="G5" s="52"/>
      <c r="H5" s="52">
        <f t="shared" ref="E5:L5" si="0">SUM(H6,H24,H14,H42,H71,H73,H74)</f>
        <v>43211.07</v>
      </c>
      <c r="I5" s="52">
        <f t="shared" si="0"/>
        <v>43211.07</v>
      </c>
      <c r="J5" s="52">
        <f t="shared" si="0"/>
        <v>0</v>
      </c>
      <c r="K5" s="52">
        <f t="shared" si="0"/>
        <v>0</v>
      </c>
      <c r="L5" s="52">
        <f t="shared" si="0"/>
        <v>5680.55</v>
      </c>
      <c r="M5" s="52"/>
      <c r="N5" s="53"/>
      <c r="O5" s="52"/>
      <c r="P5" s="52"/>
    </row>
    <row r="6" s="40" customFormat="1" ht="52" customHeight="1" spans="1:16">
      <c r="A6" s="52" t="s">
        <v>20</v>
      </c>
      <c r="B6" s="52"/>
      <c r="C6" s="52"/>
      <c r="D6" s="52">
        <v>7</v>
      </c>
      <c r="E6" s="53"/>
      <c r="F6" s="52"/>
      <c r="G6" s="52"/>
      <c r="H6" s="52">
        <f>SUM(H7:H13)</f>
        <v>6384.23</v>
      </c>
      <c r="I6" s="52">
        <f>SUM(I7:I13)</f>
        <v>6384.23</v>
      </c>
      <c r="J6" s="52">
        <f>SUM(J7:J13)</f>
        <v>0</v>
      </c>
      <c r="K6" s="52">
        <f>SUM(K7:K13)</f>
        <v>0</v>
      </c>
      <c r="L6" s="52">
        <f>SUM(L7:L13)</f>
        <v>45</v>
      </c>
      <c r="M6" s="52"/>
      <c r="N6" s="53"/>
      <c r="O6" s="52"/>
      <c r="P6" s="52"/>
    </row>
    <row r="7" s="38" customFormat="1" ht="409" customHeight="1" spans="1:16">
      <c r="A7" s="54">
        <v>1</v>
      </c>
      <c r="B7" s="55" t="s">
        <v>19</v>
      </c>
      <c r="C7" s="56" t="s">
        <v>21</v>
      </c>
      <c r="D7" s="56" t="s">
        <v>22</v>
      </c>
      <c r="E7" s="57" t="s">
        <v>23</v>
      </c>
      <c r="F7" s="56" t="s">
        <v>24</v>
      </c>
      <c r="G7" s="56" t="s">
        <v>25</v>
      </c>
      <c r="H7" s="58">
        <v>847.2</v>
      </c>
      <c r="I7" s="58">
        <v>847.2</v>
      </c>
      <c r="J7" s="58">
        <v>0</v>
      </c>
      <c r="K7" s="58">
        <v>0</v>
      </c>
      <c r="L7" s="58">
        <v>0</v>
      </c>
      <c r="M7" s="56" t="s">
        <v>26</v>
      </c>
      <c r="N7" s="65" t="s">
        <v>27</v>
      </c>
      <c r="O7" s="69" t="s">
        <v>28</v>
      </c>
      <c r="P7" s="56" t="s">
        <v>29</v>
      </c>
    </row>
    <row r="8" s="38" customFormat="1" ht="363" customHeight="1" spans="1:16">
      <c r="A8" s="54">
        <v>2</v>
      </c>
      <c r="B8" s="55" t="s">
        <v>19</v>
      </c>
      <c r="C8" s="59" t="s">
        <v>30</v>
      </c>
      <c r="D8" s="59" t="s">
        <v>22</v>
      </c>
      <c r="E8" s="57" t="s">
        <v>31</v>
      </c>
      <c r="F8" s="56" t="s">
        <v>24</v>
      </c>
      <c r="G8" s="59" t="s">
        <v>25</v>
      </c>
      <c r="H8" s="59">
        <v>497</v>
      </c>
      <c r="I8" s="59">
        <v>497</v>
      </c>
      <c r="J8" s="58">
        <v>0</v>
      </c>
      <c r="K8" s="58">
        <v>0</v>
      </c>
      <c r="L8" s="58">
        <v>0</v>
      </c>
      <c r="M8" s="70" t="s">
        <v>32</v>
      </c>
      <c r="N8" s="62" t="s">
        <v>33</v>
      </c>
      <c r="O8" s="69" t="s">
        <v>28</v>
      </c>
      <c r="P8" s="56" t="s">
        <v>29</v>
      </c>
    </row>
    <row r="9" s="38" customFormat="1" ht="408" customHeight="1" spans="1:16">
      <c r="A9" s="54">
        <v>3</v>
      </c>
      <c r="B9" s="55" t="s">
        <v>19</v>
      </c>
      <c r="C9" s="56" t="s">
        <v>34</v>
      </c>
      <c r="D9" s="56" t="s">
        <v>35</v>
      </c>
      <c r="E9" s="57" t="s">
        <v>36</v>
      </c>
      <c r="F9" s="56" t="s">
        <v>37</v>
      </c>
      <c r="G9" s="56" t="s">
        <v>38</v>
      </c>
      <c r="H9" s="60">
        <v>900</v>
      </c>
      <c r="I9" s="60">
        <v>900</v>
      </c>
      <c r="J9" s="60">
        <v>0</v>
      </c>
      <c r="K9" s="60">
        <v>0</v>
      </c>
      <c r="L9" s="60">
        <v>5</v>
      </c>
      <c r="M9" s="71" t="s">
        <v>39</v>
      </c>
      <c r="N9" s="65" t="s">
        <v>40</v>
      </c>
      <c r="O9" s="56" t="s">
        <v>41</v>
      </c>
      <c r="P9" s="56"/>
    </row>
    <row r="10" s="38" customFormat="1" ht="316" customHeight="1" spans="1:16">
      <c r="A10" s="54">
        <v>4</v>
      </c>
      <c r="B10" s="55" t="s">
        <v>19</v>
      </c>
      <c r="C10" s="55" t="s">
        <v>42</v>
      </c>
      <c r="D10" s="56" t="s">
        <v>43</v>
      </c>
      <c r="E10" s="57" t="s">
        <v>44</v>
      </c>
      <c r="F10" s="56" t="s">
        <v>24</v>
      </c>
      <c r="G10" s="56" t="s">
        <v>38</v>
      </c>
      <c r="H10" s="60">
        <v>1500</v>
      </c>
      <c r="I10" s="60">
        <v>1500</v>
      </c>
      <c r="J10" s="60">
        <v>0</v>
      </c>
      <c r="K10" s="60">
        <v>0</v>
      </c>
      <c r="L10" s="60">
        <v>40</v>
      </c>
      <c r="M10" s="71" t="s">
        <v>45</v>
      </c>
      <c r="N10" s="65" t="s">
        <v>46</v>
      </c>
      <c r="O10" s="56" t="s">
        <v>41</v>
      </c>
      <c r="P10" s="56"/>
    </row>
    <row r="11" s="38" customFormat="1" ht="318" customHeight="1" spans="1:16">
      <c r="A11" s="54">
        <v>5</v>
      </c>
      <c r="B11" s="61" t="s">
        <v>19</v>
      </c>
      <c r="C11" s="59" t="s">
        <v>47</v>
      </c>
      <c r="D11" s="59" t="s">
        <v>48</v>
      </c>
      <c r="E11" s="57" t="s">
        <v>49</v>
      </c>
      <c r="F11" s="55" t="s">
        <v>24</v>
      </c>
      <c r="G11" s="59" t="s">
        <v>50</v>
      </c>
      <c r="H11" s="55">
        <v>850</v>
      </c>
      <c r="I11" s="55">
        <v>850</v>
      </c>
      <c r="J11" s="55">
        <v>0</v>
      </c>
      <c r="K11" s="55">
        <v>0</v>
      </c>
      <c r="L11" s="55">
        <v>0</v>
      </c>
      <c r="M11" s="59" t="s">
        <v>51</v>
      </c>
      <c r="N11" s="62" t="s">
        <v>52</v>
      </c>
      <c r="O11" s="56" t="s">
        <v>41</v>
      </c>
      <c r="P11" s="56"/>
    </row>
    <row r="12" s="38" customFormat="1" ht="333" customHeight="1" spans="1:16">
      <c r="A12" s="54">
        <v>6</v>
      </c>
      <c r="B12" s="61" t="s">
        <v>19</v>
      </c>
      <c r="C12" s="59" t="s">
        <v>53</v>
      </c>
      <c r="D12" s="59" t="s">
        <v>54</v>
      </c>
      <c r="E12" s="62" t="s">
        <v>55</v>
      </c>
      <c r="F12" s="56" t="s">
        <v>24</v>
      </c>
      <c r="G12" s="56" t="s">
        <v>56</v>
      </c>
      <c r="H12" s="59">
        <v>849.64</v>
      </c>
      <c r="I12" s="59">
        <v>849.64</v>
      </c>
      <c r="J12" s="58">
        <v>0</v>
      </c>
      <c r="K12" s="58">
        <v>0</v>
      </c>
      <c r="L12" s="58">
        <v>0</v>
      </c>
      <c r="M12" s="70" t="s">
        <v>57</v>
      </c>
      <c r="N12" s="62" t="s">
        <v>58</v>
      </c>
      <c r="O12" s="69" t="s">
        <v>28</v>
      </c>
      <c r="P12" s="56"/>
    </row>
    <row r="13" s="38" customFormat="1" ht="409" customHeight="1" spans="1:16">
      <c r="A13" s="54">
        <v>7</v>
      </c>
      <c r="B13" s="55" t="s">
        <v>19</v>
      </c>
      <c r="C13" s="63" t="s">
        <v>59</v>
      </c>
      <c r="D13" s="63" t="s">
        <v>60</v>
      </c>
      <c r="E13" s="64" t="s">
        <v>61</v>
      </c>
      <c r="F13" s="56" t="s">
        <v>24</v>
      </c>
      <c r="G13" s="59" t="s">
        <v>62</v>
      </c>
      <c r="H13" s="55">
        <v>940.39</v>
      </c>
      <c r="I13" s="55">
        <v>940.39</v>
      </c>
      <c r="J13" s="55">
        <v>0</v>
      </c>
      <c r="K13" s="55">
        <v>0</v>
      </c>
      <c r="L13" s="55">
        <v>0</v>
      </c>
      <c r="M13" s="59" t="s">
        <v>63</v>
      </c>
      <c r="N13" s="62" t="s">
        <v>64</v>
      </c>
      <c r="O13" s="56" t="s">
        <v>41</v>
      </c>
      <c r="P13" s="59"/>
    </row>
    <row r="14" s="38" customFormat="1" ht="52" customHeight="1" spans="1:16">
      <c r="A14" s="52" t="s">
        <v>65</v>
      </c>
      <c r="B14" s="52"/>
      <c r="C14" s="52"/>
      <c r="D14" s="52">
        <v>9</v>
      </c>
      <c r="E14" s="53"/>
      <c r="F14" s="52"/>
      <c r="G14" s="52"/>
      <c r="H14" s="52">
        <f>SUM(H15:H23)</f>
        <v>3736</v>
      </c>
      <c r="I14" s="52">
        <f>SUM(I15:I23)</f>
        <v>3736</v>
      </c>
      <c r="J14" s="52">
        <f>SUM(J15:J23)</f>
        <v>0</v>
      </c>
      <c r="K14" s="52">
        <f>SUM(K15:K23)</f>
        <v>0</v>
      </c>
      <c r="L14" s="52">
        <f>SUM(L15:L23)</f>
        <v>690.85</v>
      </c>
      <c r="M14" s="52"/>
      <c r="N14" s="53"/>
      <c r="O14" s="52"/>
      <c r="P14" s="52"/>
    </row>
    <row r="15" s="38" customFormat="1" ht="241" customHeight="1" spans="1:16">
      <c r="A15" s="59">
        <v>1</v>
      </c>
      <c r="B15" s="55" t="s">
        <v>19</v>
      </c>
      <c r="C15" s="55" t="s">
        <v>66</v>
      </c>
      <c r="D15" s="55" t="s">
        <v>67</v>
      </c>
      <c r="E15" s="57" t="s">
        <v>68</v>
      </c>
      <c r="F15" s="55" t="s">
        <v>24</v>
      </c>
      <c r="G15" s="55" t="s">
        <v>69</v>
      </c>
      <c r="H15" s="55">
        <v>350</v>
      </c>
      <c r="I15" s="55">
        <v>350</v>
      </c>
      <c r="J15" s="55">
        <v>0</v>
      </c>
      <c r="K15" s="55">
        <v>0</v>
      </c>
      <c r="L15" s="55">
        <v>75</v>
      </c>
      <c r="M15" s="59" t="s">
        <v>70</v>
      </c>
      <c r="N15" s="57" t="s">
        <v>71</v>
      </c>
      <c r="O15" s="59" t="s">
        <v>72</v>
      </c>
      <c r="P15" s="59"/>
    </row>
    <row r="16" s="38" customFormat="1" ht="174" customHeight="1" spans="1:16">
      <c r="A16" s="59">
        <v>2</v>
      </c>
      <c r="B16" s="55" t="s">
        <v>19</v>
      </c>
      <c r="C16" s="56" t="s">
        <v>73</v>
      </c>
      <c r="D16" s="56" t="s">
        <v>19</v>
      </c>
      <c r="E16" s="57" t="s">
        <v>74</v>
      </c>
      <c r="F16" s="56" t="s">
        <v>24</v>
      </c>
      <c r="G16" s="56" t="s">
        <v>75</v>
      </c>
      <c r="H16" s="58">
        <v>151.55</v>
      </c>
      <c r="I16" s="58">
        <v>151.55</v>
      </c>
      <c r="J16" s="58">
        <v>0</v>
      </c>
      <c r="K16" s="58">
        <v>0</v>
      </c>
      <c r="L16" s="58">
        <v>40.1</v>
      </c>
      <c r="M16" s="59" t="s">
        <v>70</v>
      </c>
      <c r="N16" s="62" t="s">
        <v>76</v>
      </c>
      <c r="O16" s="59" t="s">
        <v>77</v>
      </c>
      <c r="P16" s="59" t="s">
        <v>78</v>
      </c>
    </row>
    <row r="17" s="38" customFormat="1" ht="163" customHeight="1" spans="1:16">
      <c r="A17" s="59">
        <v>3</v>
      </c>
      <c r="B17" s="55" t="s">
        <v>19</v>
      </c>
      <c r="C17" s="56" t="s">
        <v>79</v>
      </c>
      <c r="D17" s="56" t="s">
        <v>80</v>
      </c>
      <c r="E17" s="57" t="s">
        <v>81</v>
      </c>
      <c r="F17" s="56" t="s">
        <v>24</v>
      </c>
      <c r="G17" s="56" t="s">
        <v>75</v>
      </c>
      <c r="H17" s="58">
        <v>357.12</v>
      </c>
      <c r="I17" s="58">
        <v>357.12</v>
      </c>
      <c r="J17" s="58">
        <v>0</v>
      </c>
      <c r="K17" s="58">
        <v>0</v>
      </c>
      <c r="L17" s="58">
        <v>95.12</v>
      </c>
      <c r="M17" s="59" t="s">
        <v>70</v>
      </c>
      <c r="N17" s="62" t="s">
        <v>82</v>
      </c>
      <c r="O17" s="59" t="s">
        <v>77</v>
      </c>
      <c r="P17" s="59" t="s">
        <v>83</v>
      </c>
    </row>
    <row r="18" s="38" customFormat="1" ht="165" customHeight="1" spans="1:16">
      <c r="A18" s="59">
        <v>4</v>
      </c>
      <c r="B18" s="55" t="s">
        <v>19</v>
      </c>
      <c r="C18" s="56" t="s">
        <v>84</v>
      </c>
      <c r="D18" s="56" t="s">
        <v>85</v>
      </c>
      <c r="E18" s="57" t="s">
        <v>86</v>
      </c>
      <c r="F18" s="56" t="s">
        <v>24</v>
      </c>
      <c r="G18" s="56" t="s">
        <v>75</v>
      </c>
      <c r="H18" s="58">
        <v>197.33</v>
      </c>
      <c r="I18" s="58">
        <v>197.33</v>
      </c>
      <c r="J18" s="58">
        <v>0</v>
      </c>
      <c r="K18" s="58">
        <v>0</v>
      </c>
      <c r="L18" s="58">
        <v>53.63</v>
      </c>
      <c r="M18" s="59" t="s">
        <v>70</v>
      </c>
      <c r="N18" s="62" t="s">
        <v>87</v>
      </c>
      <c r="O18" s="59" t="s">
        <v>77</v>
      </c>
      <c r="P18" s="59" t="s">
        <v>83</v>
      </c>
    </row>
    <row r="19" s="38" customFormat="1" ht="243" customHeight="1" spans="1:16">
      <c r="A19" s="59">
        <v>5</v>
      </c>
      <c r="B19" s="55" t="s">
        <v>19</v>
      </c>
      <c r="C19" s="55" t="s">
        <v>88</v>
      </c>
      <c r="D19" s="55" t="s">
        <v>89</v>
      </c>
      <c r="E19" s="62" t="s">
        <v>90</v>
      </c>
      <c r="F19" s="55" t="s">
        <v>24</v>
      </c>
      <c r="G19" s="55" t="s">
        <v>69</v>
      </c>
      <c r="H19" s="55">
        <v>900</v>
      </c>
      <c r="I19" s="55">
        <v>900</v>
      </c>
      <c r="J19" s="55">
        <v>0</v>
      </c>
      <c r="K19" s="55">
        <v>0</v>
      </c>
      <c r="L19" s="55">
        <v>100</v>
      </c>
      <c r="M19" s="59" t="s">
        <v>70</v>
      </c>
      <c r="N19" s="65" t="s">
        <v>91</v>
      </c>
      <c r="O19" s="59" t="s">
        <v>72</v>
      </c>
      <c r="P19" s="59"/>
    </row>
    <row r="20" s="38" customFormat="1" ht="228" customHeight="1" spans="1:16">
      <c r="A20" s="59">
        <v>6</v>
      </c>
      <c r="B20" s="55" t="s">
        <v>19</v>
      </c>
      <c r="C20" s="59" t="s">
        <v>92</v>
      </c>
      <c r="D20" s="59" t="s">
        <v>93</v>
      </c>
      <c r="E20" s="62" t="s">
        <v>94</v>
      </c>
      <c r="F20" s="56" t="s">
        <v>24</v>
      </c>
      <c r="G20" s="59" t="s">
        <v>95</v>
      </c>
      <c r="H20" s="55">
        <v>200</v>
      </c>
      <c r="I20" s="55">
        <v>200</v>
      </c>
      <c r="J20" s="58">
        <v>0</v>
      </c>
      <c r="K20" s="58">
        <v>0</v>
      </c>
      <c r="L20" s="55">
        <v>20</v>
      </c>
      <c r="M20" s="59" t="s">
        <v>70</v>
      </c>
      <c r="N20" s="62" t="s">
        <v>96</v>
      </c>
      <c r="O20" s="56" t="s">
        <v>72</v>
      </c>
      <c r="P20" s="59"/>
    </row>
    <row r="21" s="38" customFormat="1" ht="200" customHeight="1" spans="1:16">
      <c r="A21" s="59">
        <v>7</v>
      </c>
      <c r="B21" s="55" t="s">
        <v>19</v>
      </c>
      <c r="C21" s="56" t="s">
        <v>97</v>
      </c>
      <c r="D21" s="56" t="s">
        <v>98</v>
      </c>
      <c r="E21" s="57" t="s">
        <v>99</v>
      </c>
      <c r="F21" s="56" t="s">
        <v>24</v>
      </c>
      <c r="G21" s="56" t="s">
        <v>25</v>
      </c>
      <c r="H21" s="58">
        <v>380</v>
      </c>
      <c r="I21" s="58">
        <v>380</v>
      </c>
      <c r="J21" s="58">
        <v>0</v>
      </c>
      <c r="K21" s="58">
        <v>0</v>
      </c>
      <c r="L21" s="58">
        <v>76</v>
      </c>
      <c r="M21" s="59" t="s">
        <v>70</v>
      </c>
      <c r="N21" s="65" t="s">
        <v>100</v>
      </c>
      <c r="O21" s="56" t="s">
        <v>72</v>
      </c>
      <c r="P21" s="56"/>
    </row>
    <row r="22" s="41" customFormat="1" ht="184" customHeight="1" spans="1:16">
      <c r="A22" s="59">
        <v>8</v>
      </c>
      <c r="B22" s="55" t="s">
        <v>19</v>
      </c>
      <c r="C22" s="55" t="s">
        <v>101</v>
      </c>
      <c r="D22" s="55" t="s">
        <v>102</v>
      </c>
      <c r="E22" s="57" t="s">
        <v>103</v>
      </c>
      <c r="F22" s="55" t="s">
        <v>24</v>
      </c>
      <c r="G22" s="55" t="s">
        <v>69</v>
      </c>
      <c r="H22" s="55">
        <v>350</v>
      </c>
      <c r="I22" s="55">
        <v>350</v>
      </c>
      <c r="J22" s="55">
        <v>0</v>
      </c>
      <c r="K22" s="55">
        <v>0</v>
      </c>
      <c r="L22" s="55">
        <v>71</v>
      </c>
      <c r="M22" s="59" t="s">
        <v>70</v>
      </c>
      <c r="N22" s="57" t="s">
        <v>104</v>
      </c>
      <c r="O22" s="59" t="s">
        <v>72</v>
      </c>
      <c r="P22" s="59"/>
    </row>
    <row r="23" s="41" customFormat="1" ht="228" customHeight="1" spans="1:16">
      <c r="A23" s="59">
        <v>9</v>
      </c>
      <c r="B23" s="55" t="s">
        <v>19</v>
      </c>
      <c r="C23" s="55" t="s">
        <v>105</v>
      </c>
      <c r="D23" s="55" t="s">
        <v>106</v>
      </c>
      <c r="E23" s="57" t="s">
        <v>107</v>
      </c>
      <c r="F23" s="55" t="s">
        <v>24</v>
      </c>
      <c r="G23" s="55" t="s">
        <v>69</v>
      </c>
      <c r="H23" s="55">
        <v>850</v>
      </c>
      <c r="I23" s="55">
        <v>850</v>
      </c>
      <c r="J23" s="55">
        <v>0</v>
      </c>
      <c r="K23" s="55">
        <v>0</v>
      </c>
      <c r="L23" s="55">
        <v>160</v>
      </c>
      <c r="M23" s="59" t="s">
        <v>70</v>
      </c>
      <c r="N23" s="57" t="s">
        <v>108</v>
      </c>
      <c r="O23" s="59" t="s">
        <v>72</v>
      </c>
      <c r="P23" s="56" t="s">
        <v>109</v>
      </c>
    </row>
    <row r="24" s="42" customFormat="1" ht="69" customHeight="1" spans="1:16">
      <c r="A24" s="52" t="s">
        <v>110</v>
      </c>
      <c r="B24" s="52"/>
      <c r="C24" s="52"/>
      <c r="D24" s="52">
        <v>11</v>
      </c>
      <c r="E24" s="53"/>
      <c r="F24" s="52"/>
      <c r="G24" s="52"/>
      <c r="H24" s="52">
        <f>SUM(H25:H41)</f>
        <v>13127.06</v>
      </c>
      <c r="I24" s="52">
        <f>SUM(I25:I41)</f>
        <v>13127.06</v>
      </c>
      <c r="J24" s="52">
        <f>SUM(J25:J41)</f>
        <v>0</v>
      </c>
      <c r="K24" s="52">
        <f>SUM(K25:K41)</f>
        <v>0</v>
      </c>
      <c r="L24" s="52">
        <f>SUM(L25:L41)</f>
        <v>2033</v>
      </c>
      <c r="M24" s="52"/>
      <c r="N24" s="53"/>
      <c r="O24" s="52"/>
      <c r="P24" s="52"/>
    </row>
    <row r="25" s="38" customFormat="1" ht="311" customHeight="1" spans="1:16">
      <c r="A25" s="59">
        <v>1</v>
      </c>
      <c r="B25" s="55" t="s">
        <v>19</v>
      </c>
      <c r="C25" s="56" t="s">
        <v>111</v>
      </c>
      <c r="D25" s="56" t="s">
        <v>112</v>
      </c>
      <c r="E25" s="65" t="s">
        <v>113</v>
      </c>
      <c r="F25" s="56" t="s">
        <v>24</v>
      </c>
      <c r="G25" s="56" t="s">
        <v>114</v>
      </c>
      <c r="H25" s="58">
        <v>1218.8</v>
      </c>
      <c r="I25" s="58">
        <v>1218.8</v>
      </c>
      <c r="J25" s="58">
        <v>0</v>
      </c>
      <c r="K25" s="58">
        <v>0</v>
      </c>
      <c r="L25" s="58">
        <v>130</v>
      </c>
      <c r="M25" s="59" t="s">
        <v>70</v>
      </c>
      <c r="N25" s="56" t="s">
        <v>115</v>
      </c>
      <c r="O25" s="56" t="s">
        <v>28</v>
      </c>
      <c r="P25" s="56" t="s">
        <v>109</v>
      </c>
    </row>
    <row r="26" s="38" customFormat="1" ht="311" customHeight="1" spans="1:16">
      <c r="A26" s="59"/>
      <c r="B26" s="55"/>
      <c r="C26" s="56"/>
      <c r="D26" s="56"/>
      <c r="E26" s="65"/>
      <c r="F26" s="56"/>
      <c r="G26" s="56"/>
      <c r="H26" s="58"/>
      <c r="I26" s="58"/>
      <c r="J26" s="58"/>
      <c r="K26" s="58"/>
      <c r="L26" s="58"/>
      <c r="M26" s="59"/>
      <c r="N26" s="56"/>
      <c r="O26" s="56"/>
      <c r="P26" s="56"/>
    </row>
    <row r="27" s="38" customFormat="1" ht="409" customHeight="1" spans="1:16">
      <c r="A27" s="59">
        <v>2</v>
      </c>
      <c r="B27" s="55" t="s">
        <v>19</v>
      </c>
      <c r="C27" s="56" t="s">
        <v>116</v>
      </c>
      <c r="D27" s="56" t="s">
        <v>117</v>
      </c>
      <c r="E27" s="65" t="s">
        <v>118</v>
      </c>
      <c r="F27" s="56" t="s">
        <v>24</v>
      </c>
      <c r="G27" s="56" t="s">
        <v>114</v>
      </c>
      <c r="H27" s="58">
        <v>1481.8</v>
      </c>
      <c r="I27" s="58">
        <v>1481.8</v>
      </c>
      <c r="J27" s="58">
        <v>0</v>
      </c>
      <c r="K27" s="58">
        <v>0</v>
      </c>
      <c r="L27" s="58">
        <v>160</v>
      </c>
      <c r="M27" s="59" t="s">
        <v>70</v>
      </c>
      <c r="N27" s="65" t="s">
        <v>119</v>
      </c>
      <c r="O27" s="69" t="s">
        <v>28</v>
      </c>
      <c r="P27" s="56"/>
    </row>
    <row r="28" s="38" customFormat="1" ht="409" customHeight="1" spans="1:16">
      <c r="A28" s="59">
        <v>3</v>
      </c>
      <c r="B28" s="55" t="s">
        <v>19</v>
      </c>
      <c r="C28" s="63" t="s">
        <v>120</v>
      </c>
      <c r="D28" s="63" t="s">
        <v>121</v>
      </c>
      <c r="E28" s="62" t="s">
        <v>122</v>
      </c>
      <c r="F28" s="59" t="s">
        <v>24</v>
      </c>
      <c r="G28" s="56" t="s">
        <v>114</v>
      </c>
      <c r="H28" s="55">
        <v>1200</v>
      </c>
      <c r="I28" s="55">
        <v>1200</v>
      </c>
      <c r="J28" s="55">
        <v>0</v>
      </c>
      <c r="K28" s="55">
        <v>0</v>
      </c>
      <c r="L28" s="55">
        <v>120</v>
      </c>
      <c r="M28" s="59" t="s">
        <v>70</v>
      </c>
      <c r="N28" s="62" t="s">
        <v>123</v>
      </c>
      <c r="O28" s="69" t="s">
        <v>28</v>
      </c>
      <c r="P28" s="56" t="s">
        <v>109</v>
      </c>
    </row>
    <row r="29" s="38" customFormat="1" ht="273" customHeight="1" spans="1:16">
      <c r="A29" s="59">
        <v>4</v>
      </c>
      <c r="B29" s="55" t="s">
        <v>19</v>
      </c>
      <c r="C29" s="55" t="s">
        <v>124</v>
      </c>
      <c r="D29" s="59" t="s">
        <v>125</v>
      </c>
      <c r="E29" s="62" t="s">
        <v>126</v>
      </c>
      <c r="F29" s="56" t="s">
        <v>24</v>
      </c>
      <c r="G29" s="56" t="s">
        <v>114</v>
      </c>
      <c r="H29" s="55">
        <v>1530.82</v>
      </c>
      <c r="I29" s="55">
        <v>1530.82</v>
      </c>
      <c r="J29" s="55">
        <v>0</v>
      </c>
      <c r="K29" s="55">
        <v>0</v>
      </c>
      <c r="L29" s="55">
        <v>156</v>
      </c>
      <c r="M29" s="59" t="s">
        <v>70</v>
      </c>
      <c r="N29" s="59" t="s">
        <v>127</v>
      </c>
      <c r="O29" s="56" t="s">
        <v>28</v>
      </c>
      <c r="P29" s="56" t="s">
        <v>109</v>
      </c>
    </row>
    <row r="30" s="38" customFormat="1" ht="273" customHeight="1" spans="1:16">
      <c r="A30" s="59"/>
      <c r="B30" s="55"/>
      <c r="C30" s="55"/>
      <c r="D30" s="59"/>
      <c r="E30" s="62"/>
      <c r="F30" s="56"/>
      <c r="G30" s="56"/>
      <c r="H30" s="55"/>
      <c r="I30" s="55"/>
      <c r="J30" s="55"/>
      <c r="K30" s="55"/>
      <c r="L30" s="55"/>
      <c r="M30" s="59"/>
      <c r="N30" s="59"/>
      <c r="O30" s="56"/>
      <c r="P30" s="56"/>
    </row>
    <row r="31" s="38" customFormat="1" ht="371" customHeight="1" spans="1:16">
      <c r="A31" s="59">
        <v>5</v>
      </c>
      <c r="B31" s="55" t="s">
        <v>19</v>
      </c>
      <c r="C31" s="55" t="s">
        <v>128</v>
      </c>
      <c r="D31" s="55" t="s">
        <v>129</v>
      </c>
      <c r="E31" s="57" t="s">
        <v>130</v>
      </c>
      <c r="F31" s="55" t="s">
        <v>24</v>
      </c>
      <c r="G31" s="56" t="s">
        <v>114</v>
      </c>
      <c r="H31" s="66">
        <v>1255.78</v>
      </c>
      <c r="I31" s="66">
        <v>1255.78</v>
      </c>
      <c r="J31" s="66">
        <v>0</v>
      </c>
      <c r="K31" s="66">
        <v>0</v>
      </c>
      <c r="L31" s="66">
        <v>126</v>
      </c>
      <c r="M31" s="59" t="s">
        <v>70</v>
      </c>
      <c r="N31" s="72" t="s">
        <v>131</v>
      </c>
      <c r="O31" s="69" t="s">
        <v>28</v>
      </c>
      <c r="P31" s="59" t="s">
        <v>109</v>
      </c>
    </row>
    <row r="32" s="38" customFormat="1" ht="247" customHeight="1" spans="1:16">
      <c r="A32" s="59">
        <v>6</v>
      </c>
      <c r="B32" s="55" t="s">
        <v>19</v>
      </c>
      <c r="C32" s="56" t="s">
        <v>132</v>
      </c>
      <c r="D32" s="56" t="s">
        <v>133</v>
      </c>
      <c r="E32" s="65" t="s">
        <v>134</v>
      </c>
      <c r="F32" s="56" t="s">
        <v>24</v>
      </c>
      <c r="G32" s="56" t="s">
        <v>114</v>
      </c>
      <c r="H32" s="58">
        <v>1396.88</v>
      </c>
      <c r="I32" s="58">
        <v>1396.88</v>
      </c>
      <c r="J32" s="58">
        <v>0</v>
      </c>
      <c r="K32" s="58">
        <v>0</v>
      </c>
      <c r="L32" s="58">
        <v>150</v>
      </c>
      <c r="M32" s="59" t="s">
        <v>70</v>
      </c>
      <c r="N32" s="56" t="s">
        <v>135</v>
      </c>
      <c r="O32" s="56" t="s">
        <v>28</v>
      </c>
      <c r="P32" s="56" t="s">
        <v>109</v>
      </c>
    </row>
    <row r="33" s="38" customFormat="1" ht="247" customHeight="1" spans="1:16">
      <c r="A33" s="59"/>
      <c r="B33" s="55"/>
      <c r="C33" s="56"/>
      <c r="D33" s="56"/>
      <c r="E33" s="65"/>
      <c r="F33" s="56"/>
      <c r="G33" s="56"/>
      <c r="H33" s="58"/>
      <c r="I33" s="58"/>
      <c r="J33" s="58"/>
      <c r="K33" s="58"/>
      <c r="L33" s="58"/>
      <c r="M33" s="59"/>
      <c r="N33" s="56"/>
      <c r="O33" s="56"/>
      <c r="P33" s="56"/>
    </row>
    <row r="34" s="38" customFormat="1" ht="343" customHeight="1" spans="1:16">
      <c r="A34" s="59">
        <v>7</v>
      </c>
      <c r="B34" s="55" t="s">
        <v>19</v>
      </c>
      <c r="C34" s="56" t="s">
        <v>136</v>
      </c>
      <c r="D34" s="56" t="s">
        <v>137</v>
      </c>
      <c r="E34" s="65" t="s">
        <v>138</v>
      </c>
      <c r="F34" s="56" t="s">
        <v>24</v>
      </c>
      <c r="G34" s="56" t="s">
        <v>114</v>
      </c>
      <c r="H34" s="58">
        <v>692.78</v>
      </c>
      <c r="I34" s="58">
        <v>692.78</v>
      </c>
      <c r="J34" s="58">
        <v>0</v>
      </c>
      <c r="K34" s="58">
        <v>0</v>
      </c>
      <c r="L34" s="58">
        <v>730</v>
      </c>
      <c r="M34" s="59" t="s">
        <v>70</v>
      </c>
      <c r="N34" s="65" t="s">
        <v>139</v>
      </c>
      <c r="O34" s="69" t="s">
        <v>28</v>
      </c>
      <c r="P34" s="56" t="s">
        <v>109</v>
      </c>
    </row>
    <row r="35" s="38" customFormat="1" ht="258" customHeight="1" spans="1:16">
      <c r="A35" s="59">
        <v>8</v>
      </c>
      <c r="B35" s="55" t="s">
        <v>19</v>
      </c>
      <c r="C35" s="55" t="s">
        <v>140</v>
      </c>
      <c r="D35" s="55" t="s">
        <v>141</v>
      </c>
      <c r="E35" s="57" t="s">
        <v>142</v>
      </c>
      <c r="F35" s="55" t="s">
        <v>24</v>
      </c>
      <c r="G35" s="56" t="s">
        <v>114</v>
      </c>
      <c r="H35" s="55">
        <v>1541.56</v>
      </c>
      <c r="I35" s="55">
        <v>1541.56</v>
      </c>
      <c r="J35" s="55">
        <v>0</v>
      </c>
      <c r="K35" s="55">
        <v>0</v>
      </c>
      <c r="L35" s="55">
        <v>170</v>
      </c>
      <c r="M35" s="59" t="s">
        <v>70</v>
      </c>
      <c r="N35" s="59" t="s">
        <v>143</v>
      </c>
      <c r="O35" s="59" t="s">
        <v>28</v>
      </c>
      <c r="P35" s="55" t="s">
        <v>109</v>
      </c>
    </row>
    <row r="36" s="38" customFormat="1" ht="258" customHeight="1" spans="1:16">
      <c r="A36" s="59"/>
      <c r="B36" s="55"/>
      <c r="C36" s="55"/>
      <c r="D36" s="55"/>
      <c r="E36" s="57"/>
      <c r="F36" s="55"/>
      <c r="G36" s="56"/>
      <c r="H36" s="55"/>
      <c r="I36" s="55"/>
      <c r="J36" s="55"/>
      <c r="K36" s="55"/>
      <c r="L36" s="55"/>
      <c r="M36" s="59"/>
      <c r="N36" s="59"/>
      <c r="O36" s="59"/>
      <c r="P36" s="55"/>
    </row>
    <row r="37" s="38" customFormat="1" ht="258" customHeight="1" spans="1:16">
      <c r="A37" s="59">
        <v>9</v>
      </c>
      <c r="B37" s="55" t="s">
        <v>19</v>
      </c>
      <c r="C37" s="56" t="s">
        <v>144</v>
      </c>
      <c r="D37" s="59" t="s">
        <v>145</v>
      </c>
      <c r="E37" s="62" t="s">
        <v>146</v>
      </c>
      <c r="F37" s="56" t="s">
        <v>24</v>
      </c>
      <c r="G37" s="56" t="s">
        <v>114</v>
      </c>
      <c r="H37" s="58">
        <v>869.9</v>
      </c>
      <c r="I37" s="58">
        <v>869.9</v>
      </c>
      <c r="J37" s="58">
        <v>0</v>
      </c>
      <c r="K37" s="58">
        <v>0</v>
      </c>
      <c r="L37" s="58">
        <v>90</v>
      </c>
      <c r="M37" s="59" t="s">
        <v>70</v>
      </c>
      <c r="N37" s="59" t="s">
        <v>147</v>
      </c>
      <c r="O37" s="59" t="s">
        <v>28</v>
      </c>
      <c r="P37" s="55"/>
    </row>
    <row r="38" s="38" customFormat="1" ht="258" customHeight="1" spans="1:16">
      <c r="A38" s="59"/>
      <c r="B38" s="55"/>
      <c r="C38" s="67"/>
      <c r="D38" s="59"/>
      <c r="E38" s="62"/>
      <c r="F38" s="56"/>
      <c r="G38" s="56"/>
      <c r="H38" s="58"/>
      <c r="I38" s="58"/>
      <c r="J38" s="58"/>
      <c r="K38" s="58"/>
      <c r="L38" s="58"/>
      <c r="M38" s="59"/>
      <c r="N38" s="62"/>
      <c r="O38" s="59"/>
      <c r="P38" s="55"/>
    </row>
    <row r="39" s="38" customFormat="1" ht="376" customHeight="1" spans="1:16">
      <c r="A39" s="59">
        <v>10</v>
      </c>
      <c r="B39" s="55" t="s">
        <v>19</v>
      </c>
      <c r="C39" s="56" t="s">
        <v>148</v>
      </c>
      <c r="D39" s="63" t="s">
        <v>149</v>
      </c>
      <c r="E39" s="68" t="s">
        <v>150</v>
      </c>
      <c r="F39" s="56" t="s">
        <v>24</v>
      </c>
      <c r="G39" s="56" t="s">
        <v>114</v>
      </c>
      <c r="H39" s="55">
        <v>473.46</v>
      </c>
      <c r="I39" s="55">
        <v>473.46</v>
      </c>
      <c r="J39" s="58">
        <v>0</v>
      </c>
      <c r="K39" s="58">
        <v>0</v>
      </c>
      <c r="L39" s="58">
        <v>50</v>
      </c>
      <c r="M39" s="59" t="s">
        <v>70</v>
      </c>
      <c r="N39" s="62" t="s">
        <v>151</v>
      </c>
      <c r="O39" s="56" t="s">
        <v>28</v>
      </c>
      <c r="P39" s="56" t="s">
        <v>109</v>
      </c>
    </row>
    <row r="40" s="38" customFormat="1" ht="264" customHeight="1" spans="1:16">
      <c r="A40" s="59">
        <v>11</v>
      </c>
      <c r="B40" s="55" t="s">
        <v>19</v>
      </c>
      <c r="C40" s="59" t="s">
        <v>152</v>
      </c>
      <c r="D40" s="59" t="s">
        <v>153</v>
      </c>
      <c r="E40" s="62" t="s">
        <v>154</v>
      </c>
      <c r="F40" s="59" t="s">
        <v>24</v>
      </c>
      <c r="G40" s="56" t="s">
        <v>114</v>
      </c>
      <c r="H40" s="55">
        <v>1465.28</v>
      </c>
      <c r="I40" s="55">
        <v>1465.28</v>
      </c>
      <c r="J40" s="55">
        <v>0</v>
      </c>
      <c r="K40" s="55">
        <v>0</v>
      </c>
      <c r="L40" s="55">
        <v>151</v>
      </c>
      <c r="M40" s="59" t="s">
        <v>70</v>
      </c>
      <c r="N40" s="59" t="s">
        <v>155</v>
      </c>
      <c r="O40" s="59" t="s">
        <v>28</v>
      </c>
      <c r="P40" s="56" t="s">
        <v>109</v>
      </c>
    </row>
    <row r="41" s="38" customFormat="1" ht="264" customHeight="1" spans="1:16">
      <c r="A41" s="59"/>
      <c r="B41" s="55"/>
      <c r="C41" s="59"/>
      <c r="D41" s="59"/>
      <c r="E41" s="62"/>
      <c r="F41" s="59"/>
      <c r="G41" s="56"/>
      <c r="H41" s="55"/>
      <c r="I41" s="55"/>
      <c r="J41" s="55"/>
      <c r="K41" s="55"/>
      <c r="L41" s="55"/>
      <c r="M41" s="59"/>
      <c r="N41" s="59"/>
      <c r="O41" s="59"/>
      <c r="P41" s="56"/>
    </row>
    <row r="42" s="38" customFormat="1" ht="79" customHeight="1" spans="1:16">
      <c r="A42" s="52" t="s">
        <v>156</v>
      </c>
      <c r="B42" s="52"/>
      <c r="C42" s="52"/>
      <c r="D42" s="52">
        <v>18</v>
      </c>
      <c r="E42" s="53"/>
      <c r="F42" s="52"/>
      <c r="G42" s="52"/>
      <c r="H42" s="52">
        <f>SUM(H43:H70)</f>
        <v>19743.02</v>
      </c>
      <c r="I42" s="52">
        <f>SUM(I43:I70)</f>
        <v>19743.02</v>
      </c>
      <c r="J42" s="52">
        <f>SUM(J43:J70)</f>
        <v>0</v>
      </c>
      <c r="K42" s="52">
        <f>SUM(K43:K70)</f>
        <v>0</v>
      </c>
      <c r="L42" s="52">
        <f>SUM(L43:L70)</f>
        <v>2911.7</v>
      </c>
      <c r="M42" s="52"/>
      <c r="N42" s="53"/>
      <c r="O42" s="52"/>
      <c r="P42" s="52"/>
    </row>
    <row r="43" s="38" customFormat="1" ht="409" customHeight="1" spans="1:16">
      <c r="A43" s="56">
        <v>1</v>
      </c>
      <c r="B43" s="55" t="s">
        <v>19</v>
      </c>
      <c r="C43" s="63" t="s">
        <v>157</v>
      </c>
      <c r="D43" s="63" t="s">
        <v>158</v>
      </c>
      <c r="E43" s="62" t="s">
        <v>159</v>
      </c>
      <c r="F43" s="56" t="s">
        <v>24</v>
      </c>
      <c r="G43" s="63" t="s">
        <v>114</v>
      </c>
      <c r="H43" s="55">
        <v>955.72</v>
      </c>
      <c r="I43" s="55">
        <v>955.72</v>
      </c>
      <c r="J43" s="58">
        <v>0</v>
      </c>
      <c r="K43" s="58">
        <v>0</v>
      </c>
      <c r="L43" s="58">
        <v>99</v>
      </c>
      <c r="M43" s="59" t="s">
        <v>70</v>
      </c>
      <c r="N43" s="62" t="s">
        <v>160</v>
      </c>
      <c r="O43" s="56" t="s">
        <v>28</v>
      </c>
      <c r="P43" s="56"/>
    </row>
    <row r="44" s="38" customFormat="1" ht="249" customHeight="1" spans="1:16">
      <c r="A44" s="56">
        <v>2</v>
      </c>
      <c r="B44" s="55" t="s">
        <v>19</v>
      </c>
      <c r="C44" s="63" t="s">
        <v>161</v>
      </c>
      <c r="D44" s="63" t="s">
        <v>162</v>
      </c>
      <c r="E44" s="62" t="s">
        <v>163</v>
      </c>
      <c r="F44" s="56" t="s">
        <v>24</v>
      </c>
      <c r="G44" s="63" t="s">
        <v>114</v>
      </c>
      <c r="H44" s="55">
        <v>1645.4</v>
      </c>
      <c r="I44" s="55">
        <v>1645.4</v>
      </c>
      <c r="J44" s="58">
        <v>0</v>
      </c>
      <c r="K44" s="58">
        <v>0</v>
      </c>
      <c r="L44" s="58">
        <v>170</v>
      </c>
      <c r="M44" s="59" t="s">
        <v>70</v>
      </c>
      <c r="N44" s="59" t="s">
        <v>164</v>
      </c>
      <c r="O44" s="56" t="s">
        <v>28</v>
      </c>
      <c r="P44" s="56"/>
    </row>
    <row r="45" s="38" customFormat="1" ht="228" customHeight="1" spans="1:16">
      <c r="A45" s="56"/>
      <c r="B45" s="55"/>
      <c r="C45" s="63"/>
      <c r="D45" s="63"/>
      <c r="E45" s="62"/>
      <c r="F45" s="56"/>
      <c r="G45" s="63"/>
      <c r="H45" s="55"/>
      <c r="I45" s="55"/>
      <c r="J45" s="58"/>
      <c r="K45" s="58"/>
      <c r="L45" s="58"/>
      <c r="M45" s="59"/>
      <c r="N45" s="59"/>
      <c r="O45" s="56"/>
      <c r="P45" s="56"/>
    </row>
    <row r="46" s="38" customFormat="1" ht="408" customHeight="1" spans="1:16">
      <c r="A46" s="56">
        <v>3</v>
      </c>
      <c r="B46" s="55" t="s">
        <v>19</v>
      </c>
      <c r="C46" s="59" t="s">
        <v>165</v>
      </c>
      <c r="D46" s="59" t="s">
        <v>166</v>
      </c>
      <c r="E46" s="62" t="s">
        <v>167</v>
      </c>
      <c r="F46" s="56" t="s">
        <v>24</v>
      </c>
      <c r="G46" s="63" t="s">
        <v>114</v>
      </c>
      <c r="H46" s="55">
        <v>809.01</v>
      </c>
      <c r="I46" s="55">
        <v>809.01</v>
      </c>
      <c r="J46" s="58">
        <v>0</v>
      </c>
      <c r="K46" s="58">
        <v>0</v>
      </c>
      <c r="L46" s="58">
        <v>87</v>
      </c>
      <c r="M46" s="59" t="s">
        <v>70</v>
      </c>
      <c r="N46" s="62" t="s">
        <v>168</v>
      </c>
      <c r="O46" s="56" t="s">
        <v>28</v>
      </c>
      <c r="P46" s="56"/>
    </row>
    <row r="47" s="38" customFormat="1" ht="251" customHeight="1" spans="1:16">
      <c r="A47" s="56">
        <v>4</v>
      </c>
      <c r="B47" s="55" t="s">
        <v>19</v>
      </c>
      <c r="C47" s="59" t="s">
        <v>169</v>
      </c>
      <c r="D47" s="59" t="s">
        <v>170</v>
      </c>
      <c r="E47" s="62" t="s">
        <v>171</v>
      </c>
      <c r="F47" s="56" t="s">
        <v>24</v>
      </c>
      <c r="G47" s="63" t="s">
        <v>114</v>
      </c>
      <c r="H47" s="55">
        <v>400</v>
      </c>
      <c r="I47" s="55">
        <v>400</v>
      </c>
      <c r="J47" s="58">
        <v>0</v>
      </c>
      <c r="K47" s="58">
        <v>0</v>
      </c>
      <c r="L47" s="58">
        <v>42</v>
      </c>
      <c r="M47" s="59" t="s">
        <v>70</v>
      </c>
      <c r="N47" s="59" t="s">
        <v>172</v>
      </c>
      <c r="O47" s="56" t="s">
        <v>28</v>
      </c>
      <c r="P47" s="56"/>
    </row>
    <row r="48" s="38" customFormat="1" ht="251" customHeight="1" spans="1:16">
      <c r="A48" s="56"/>
      <c r="B48" s="55"/>
      <c r="C48" s="59"/>
      <c r="D48" s="59"/>
      <c r="E48" s="62"/>
      <c r="F48" s="56"/>
      <c r="G48" s="63"/>
      <c r="H48" s="55"/>
      <c r="I48" s="55"/>
      <c r="J48" s="58"/>
      <c r="K48" s="58"/>
      <c r="L48" s="58"/>
      <c r="M48" s="59"/>
      <c r="N48" s="59"/>
      <c r="O48" s="56"/>
      <c r="P48" s="56"/>
    </row>
    <row r="49" s="38" customFormat="1" ht="313" customHeight="1" spans="1:16">
      <c r="A49" s="56">
        <v>5</v>
      </c>
      <c r="B49" s="55" t="s">
        <v>19</v>
      </c>
      <c r="C49" s="59" t="s">
        <v>173</v>
      </c>
      <c r="D49" s="59" t="s">
        <v>174</v>
      </c>
      <c r="E49" s="62" t="s">
        <v>175</v>
      </c>
      <c r="F49" s="56" t="s">
        <v>24</v>
      </c>
      <c r="G49" s="63" t="s">
        <v>114</v>
      </c>
      <c r="H49" s="55">
        <v>795.54</v>
      </c>
      <c r="I49" s="55">
        <v>795.54</v>
      </c>
      <c r="J49" s="58">
        <v>0</v>
      </c>
      <c r="K49" s="58">
        <v>0</v>
      </c>
      <c r="L49" s="58">
        <v>80</v>
      </c>
      <c r="M49" s="59" t="s">
        <v>70</v>
      </c>
      <c r="N49" s="62" t="s">
        <v>176</v>
      </c>
      <c r="O49" s="56" t="s">
        <v>28</v>
      </c>
      <c r="P49" s="56"/>
    </row>
    <row r="50" s="38" customFormat="1" ht="367" customHeight="1" spans="1:16">
      <c r="A50" s="56">
        <v>6</v>
      </c>
      <c r="B50" s="55" t="s">
        <v>19</v>
      </c>
      <c r="C50" s="59" t="s">
        <v>177</v>
      </c>
      <c r="D50" s="59" t="s">
        <v>178</v>
      </c>
      <c r="E50" s="62" t="s">
        <v>179</v>
      </c>
      <c r="F50" s="56" t="s">
        <v>24</v>
      </c>
      <c r="G50" s="63" t="s">
        <v>114</v>
      </c>
      <c r="H50" s="55">
        <v>878.8</v>
      </c>
      <c r="I50" s="55">
        <v>878.8</v>
      </c>
      <c r="J50" s="58">
        <v>0</v>
      </c>
      <c r="K50" s="58">
        <v>0</v>
      </c>
      <c r="L50" s="58">
        <v>930</v>
      </c>
      <c r="M50" s="59" t="s">
        <v>70</v>
      </c>
      <c r="N50" s="62" t="s">
        <v>180</v>
      </c>
      <c r="O50" s="56" t="s">
        <v>28</v>
      </c>
      <c r="P50" s="56"/>
    </row>
    <row r="51" s="38" customFormat="1" ht="409" customHeight="1" spans="1:16">
      <c r="A51" s="56">
        <v>7</v>
      </c>
      <c r="B51" s="55" t="s">
        <v>19</v>
      </c>
      <c r="C51" s="63" t="s">
        <v>181</v>
      </c>
      <c r="D51" s="63" t="s">
        <v>182</v>
      </c>
      <c r="E51" s="68" t="s">
        <v>183</v>
      </c>
      <c r="F51" s="56" t="s">
        <v>24</v>
      </c>
      <c r="G51" s="63" t="s">
        <v>114</v>
      </c>
      <c r="H51" s="55">
        <v>1105.91</v>
      </c>
      <c r="I51" s="55">
        <v>1105.91</v>
      </c>
      <c r="J51" s="58">
        <v>0</v>
      </c>
      <c r="K51" s="58">
        <v>0</v>
      </c>
      <c r="L51" s="58">
        <v>120</v>
      </c>
      <c r="M51" s="59" t="s">
        <v>70</v>
      </c>
      <c r="N51" s="68" t="s">
        <v>184</v>
      </c>
      <c r="O51" s="56" t="s">
        <v>28</v>
      </c>
      <c r="P51" s="56" t="s">
        <v>29</v>
      </c>
    </row>
    <row r="52" s="38" customFormat="1" ht="409" customHeight="1" spans="1:16">
      <c r="A52" s="56">
        <v>8</v>
      </c>
      <c r="B52" s="55" t="s">
        <v>19</v>
      </c>
      <c r="C52" s="63" t="s">
        <v>185</v>
      </c>
      <c r="D52" s="63" t="s">
        <v>186</v>
      </c>
      <c r="E52" s="68" t="s">
        <v>187</v>
      </c>
      <c r="F52" s="56" t="s">
        <v>24</v>
      </c>
      <c r="G52" s="63" t="s">
        <v>114</v>
      </c>
      <c r="H52" s="55">
        <v>686.73</v>
      </c>
      <c r="I52" s="55">
        <v>686.73</v>
      </c>
      <c r="J52" s="58">
        <v>0</v>
      </c>
      <c r="K52" s="58">
        <v>0</v>
      </c>
      <c r="L52" s="58">
        <v>71</v>
      </c>
      <c r="M52" s="59" t="s">
        <v>70</v>
      </c>
      <c r="N52" s="68" t="s">
        <v>188</v>
      </c>
      <c r="O52" s="56" t="s">
        <v>28</v>
      </c>
      <c r="P52" s="56" t="s">
        <v>29</v>
      </c>
    </row>
    <row r="53" s="38" customFormat="1" ht="247" customHeight="1" spans="1:16">
      <c r="A53" s="56">
        <v>9</v>
      </c>
      <c r="B53" s="55" t="s">
        <v>19</v>
      </c>
      <c r="C53" s="63" t="s">
        <v>189</v>
      </c>
      <c r="D53" s="63" t="s">
        <v>190</v>
      </c>
      <c r="E53" s="68" t="s">
        <v>191</v>
      </c>
      <c r="F53" s="56" t="s">
        <v>24</v>
      </c>
      <c r="G53" s="63" t="s">
        <v>114</v>
      </c>
      <c r="H53" s="55">
        <v>1482.66</v>
      </c>
      <c r="I53" s="55">
        <v>1482.66</v>
      </c>
      <c r="J53" s="58">
        <v>0</v>
      </c>
      <c r="K53" s="58">
        <v>0</v>
      </c>
      <c r="L53" s="58">
        <v>152</v>
      </c>
      <c r="M53" s="59" t="s">
        <v>70</v>
      </c>
      <c r="N53" s="63" t="s">
        <v>192</v>
      </c>
      <c r="O53" s="56" t="s">
        <v>28</v>
      </c>
      <c r="P53" s="56" t="s">
        <v>29</v>
      </c>
    </row>
    <row r="54" s="38" customFormat="1" ht="247" customHeight="1" spans="1:16">
      <c r="A54" s="56"/>
      <c r="B54" s="55"/>
      <c r="C54" s="63"/>
      <c r="D54" s="63"/>
      <c r="E54" s="68"/>
      <c r="F54" s="56"/>
      <c r="G54" s="63"/>
      <c r="H54" s="55"/>
      <c r="I54" s="55"/>
      <c r="J54" s="58"/>
      <c r="K54" s="58"/>
      <c r="L54" s="58"/>
      <c r="M54" s="59"/>
      <c r="N54" s="63"/>
      <c r="O54" s="56"/>
      <c r="P54" s="56"/>
    </row>
    <row r="55" s="38" customFormat="1" ht="264" customHeight="1" spans="1:16">
      <c r="A55" s="56">
        <v>10</v>
      </c>
      <c r="B55" s="55" t="s">
        <v>19</v>
      </c>
      <c r="C55" s="63" t="s">
        <v>193</v>
      </c>
      <c r="D55" s="63" t="s">
        <v>194</v>
      </c>
      <c r="E55" s="68" t="s">
        <v>195</v>
      </c>
      <c r="F55" s="56" t="s">
        <v>24</v>
      </c>
      <c r="G55" s="63" t="s">
        <v>114</v>
      </c>
      <c r="H55" s="55">
        <v>1636.29</v>
      </c>
      <c r="I55" s="55">
        <v>1636.29</v>
      </c>
      <c r="J55" s="58">
        <v>0</v>
      </c>
      <c r="K55" s="58">
        <v>0</v>
      </c>
      <c r="L55" s="58">
        <v>171</v>
      </c>
      <c r="M55" s="59" t="s">
        <v>70</v>
      </c>
      <c r="N55" s="63" t="s">
        <v>196</v>
      </c>
      <c r="O55" s="56" t="s">
        <v>28</v>
      </c>
      <c r="P55" s="56"/>
    </row>
    <row r="56" s="38" customFormat="1" ht="264" customHeight="1" spans="1:16">
      <c r="A56" s="56"/>
      <c r="B56" s="55"/>
      <c r="C56" s="63"/>
      <c r="D56" s="63"/>
      <c r="E56" s="68"/>
      <c r="F56" s="56"/>
      <c r="G56" s="63"/>
      <c r="H56" s="55"/>
      <c r="I56" s="55"/>
      <c r="J56" s="58"/>
      <c r="K56" s="58"/>
      <c r="L56" s="58"/>
      <c r="M56" s="59"/>
      <c r="N56" s="68"/>
      <c r="O56" s="56"/>
      <c r="P56" s="56"/>
    </row>
    <row r="57" s="38" customFormat="1" ht="315" customHeight="1" spans="1:16">
      <c r="A57" s="56">
        <v>11</v>
      </c>
      <c r="B57" s="55" t="s">
        <v>19</v>
      </c>
      <c r="C57" s="63" t="s">
        <v>197</v>
      </c>
      <c r="D57" s="63" t="s">
        <v>198</v>
      </c>
      <c r="E57" s="68" t="s">
        <v>199</v>
      </c>
      <c r="F57" s="56" t="s">
        <v>24</v>
      </c>
      <c r="G57" s="63" t="s">
        <v>114</v>
      </c>
      <c r="H57" s="55">
        <v>1359.8</v>
      </c>
      <c r="I57" s="55">
        <v>1359.8</v>
      </c>
      <c r="J57" s="58">
        <v>0</v>
      </c>
      <c r="K57" s="58">
        <v>0</v>
      </c>
      <c r="L57" s="58">
        <v>140</v>
      </c>
      <c r="M57" s="59" t="s">
        <v>70</v>
      </c>
      <c r="N57" s="63" t="s">
        <v>200</v>
      </c>
      <c r="O57" s="56" t="s">
        <v>28</v>
      </c>
      <c r="P57" s="56"/>
    </row>
    <row r="58" s="38" customFormat="1" ht="315" customHeight="1" spans="1:16">
      <c r="A58" s="56"/>
      <c r="B58" s="55"/>
      <c r="C58" s="63"/>
      <c r="D58" s="63"/>
      <c r="E58" s="68"/>
      <c r="F58" s="56"/>
      <c r="G58" s="63"/>
      <c r="H58" s="55"/>
      <c r="I58" s="55"/>
      <c r="J58" s="58"/>
      <c r="K58" s="58"/>
      <c r="L58" s="58"/>
      <c r="M58" s="59"/>
      <c r="N58" s="63"/>
      <c r="O58" s="56"/>
      <c r="P58" s="56"/>
    </row>
    <row r="59" s="38" customFormat="1" ht="277" customHeight="1" spans="1:16">
      <c r="A59" s="56">
        <v>12</v>
      </c>
      <c r="B59" s="55" t="s">
        <v>19</v>
      </c>
      <c r="C59" s="63" t="s">
        <v>201</v>
      </c>
      <c r="D59" s="63" t="s">
        <v>60</v>
      </c>
      <c r="E59" s="68" t="s">
        <v>202</v>
      </c>
      <c r="F59" s="56" t="s">
        <v>24</v>
      </c>
      <c r="G59" s="63" t="s">
        <v>114</v>
      </c>
      <c r="H59" s="55">
        <v>2035.2</v>
      </c>
      <c r="I59" s="55">
        <v>2035.2</v>
      </c>
      <c r="J59" s="58">
        <v>0</v>
      </c>
      <c r="K59" s="58">
        <v>0</v>
      </c>
      <c r="L59" s="58">
        <v>211</v>
      </c>
      <c r="M59" s="59" t="s">
        <v>70</v>
      </c>
      <c r="N59" s="63" t="s">
        <v>203</v>
      </c>
      <c r="O59" s="56" t="s">
        <v>28</v>
      </c>
      <c r="P59" s="56"/>
    </row>
    <row r="60" s="38" customFormat="1" ht="277" customHeight="1" spans="1:16">
      <c r="A60" s="56"/>
      <c r="B60" s="55"/>
      <c r="C60" s="63"/>
      <c r="D60" s="63"/>
      <c r="E60" s="68"/>
      <c r="F60" s="56"/>
      <c r="G60" s="63"/>
      <c r="H60" s="55"/>
      <c r="I60" s="55"/>
      <c r="J60" s="58"/>
      <c r="K60" s="58"/>
      <c r="L60" s="58"/>
      <c r="M60" s="59"/>
      <c r="N60" s="68"/>
      <c r="O60" s="56"/>
      <c r="P60" s="56"/>
    </row>
    <row r="61" s="38" customFormat="1" ht="292" customHeight="1" spans="1:16">
      <c r="A61" s="56">
        <v>13</v>
      </c>
      <c r="B61" s="55" t="s">
        <v>19</v>
      </c>
      <c r="C61" s="63" t="s">
        <v>204</v>
      </c>
      <c r="D61" s="63" t="s">
        <v>205</v>
      </c>
      <c r="E61" s="68" t="s">
        <v>206</v>
      </c>
      <c r="F61" s="56" t="s">
        <v>24</v>
      </c>
      <c r="G61" s="63" t="s">
        <v>114</v>
      </c>
      <c r="H61" s="55">
        <v>1456.16</v>
      </c>
      <c r="I61" s="55">
        <v>1456.16</v>
      </c>
      <c r="J61" s="58">
        <v>0</v>
      </c>
      <c r="K61" s="58">
        <v>0</v>
      </c>
      <c r="L61" s="58">
        <v>159</v>
      </c>
      <c r="M61" s="59" t="s">
        <v>70</v>
      </c>
      <c r="N61" s="63" t="s">
        <v>207</v>
      </c>
      <c r="O61" s="56" t="s">
        <v>28</v>
      </c>
      <c r="P61" s="56"/>
    </row>
    <row r="62" s="38" customFormat="1" ht="307" customHeight="1" spans="1:16">
      <c r="A62" s="56"/>
      <c r="B62" s="55"/>
      <c r="C62" s="63"/>
      <c r="D62" s="63"/>
      <c r="E62" s="68"/>
      <c r="F62" s="56"/>
      <c r="G62" s="63"/>
      <c r="H62" s="55"/>
      <c r="I62" s="55"/>
      <c r="J62" s="58"/>
      <c r="K62" s="58"/>
      <c r="L62" s="58"/>
      <c r="M62" s="59"/>
      <c r="N62" s="63"/>
      <c r="O62" s="56"/>
      <c r="P62" s="56"/>
    </row>
    <row r="63" s="38" customFormat="1" ht="346" customHeight="1" spans="1:16">
      <c r="A63" s="56">
        <v>14</v>
      </c>
      <c r="B63" s="55" t="s">
        <v>19</v>
      </c>
      <c r="C63" s="63" t="s">
        <v>208</v>
      </c>
      <c r="D63" s="63" t="s">
        <v>209</v>
      </c>
      <c r="E63" s="68" t="s">
        <v>210</v>
      </c>
      <c r="F63" s="56" t="s">
        <v>24</v>
      </c>
      <c r="G63" s="63" t="s">
        <v>114</v>
      </c>
      <c r="H63" s="55">
        <v>573.6</v>
      </c>
      <c r="I63" s="55">
        <v>573.6</v>
      </c>
      <c r="J63" s="58">
        <v>0</v>
      </c>
      <c r="K63" s="58">
        <v>0</v>
      </c>
      <c r="L63" s="58">
        <v>62</v>
      </c>
      <c r="M63" s="59" t="s">
        <v>70</v>
      </c>
      <c r="N63" s="63" t="s">
        <v>211</v>
      </c>
      <c r="O63" s="56" t="s">
        <v>28</v>
      </c>
      <c r="P63" s="56"/>
    </row>
    <row r="64" s="38" customFormat="1" ht="346" customHeight="1" spans="1:16">
      <c r="A64" s="56"/>
      <c r="B64" s="55"/>
      <c r="C64" s="63"/>
      <c r="D64" s="63"/>
      <c r="E64" s="68"/>
      <c r="F64" s="56"/>
      <c r="G64" s="63"/>
      <c r="H64" s="55"/>
      <c r="I64" s="55"/>
      <c r="J64" s="58"/>
      <c r="K64" s="58"/>
      <c r="L64" s="58"/>
      <c r="M64" s="59"/>
      <c r="N64" s="68"/>
      <c r="O64" s="56"/>
      <c r="P64" s="56"/>
    </row>
    <row r="65" s="38" customFormat="1" ht="409" customHeight="1" spans="1:16">
      <c r="A65" s="56">
        <v>15</v>
      </c>
      <c r="B65" s="55" t="s">
        <v>19</v>
      </c>
      <c r="C65" s="63" t="s">
        <v>212</v>
      </c>
      <c r="D65" s="63" t="s">
        <v>213</v>
      </c>
      <c r="E65" s="62" t="s">
        <v>214</v>
      </c>
      <c r="F65" s="56" t="s">
        <v>24</v>
      </c>
      <c r="G65" s="63" t="s">
        <v>114</v>
      </c>
      <c r="H65" s="55">
        <v>1949.39</v>
      </c>
      <c r="I65" s="55">
        <v>1949.39</v>
      </c>
      <c r="J65" s="58">
        <v>0</v>
      </c>
      <c r="K65" s="58">
        <v>0</v>
      </c>
      <c r="L65" s="58">
        <v>210</v>
      </c>
      <c r="M65" s="59" t="s">
        <v>70</v>
      </c>
      <c r="N65" s="63" t="s">
        <v>215</v>
      </c>
      <c r="O65" s="56" t="s">
        <v>216</v>
      </c>
      <c r="P65" s="59"/>
    </row>
    <row r="66" s="38" customFormat="1" ht="230" customHeight="1" spans="1:16">
      <c r="A66" s="56"/>
      <c r="B66" s="55"/>
      <c r="C66" s="63"/>
      <c r="D66" s="63"/>
      <c r="E66" s="62"/>
      <c r="F66" s="56"/>
      <c r="G66" s="63"/>
      <c r="H66" s="55"/>
      <c r="I66" s="55"/>
      <c r="J66" s="58"/>
      <c r="K66" s="58"/>
      <c r="L66" s="58"/>
      <c r="M66" s="59"/>
      <c r="N66" s="63"/>
      <c r="O66" s="56"/>
      <c r="P66" s="59"/>
    </row>
    <row r="67" s="38" customFormat="1" ht="260" customHeight="1" spans="1:16">
      <c r="A67" s="56">
        <v>16</v>
      </c>
      <c r="B67" s="55" t="s">
        <v>19</v>
      </c>
      <c r="C67" s="63" t="s">
        <v>217</v>
      </c>
      <c r="D67" s="63" t="s">
        <v>218</v>
      </c>
      <c r="E67" s="62" t="s">
        <v>219</v>
      </c>
      <c r="F67" s="56" t="s">
        <v>24</v>
      </c>
      <c r="G67" s="63" t="s">
        <v>114</v>
      </c>
      <c r="H67" s="55">
        <v>1504.4</v>
      </c>
      <c r="I67" s="55">
        <v>1504.4</v>
      </c>
      <c r="J67" s="58">
        <v>0</v>
      </c>
      <c r="K67" s="58">
        <v>0</v>
      </c>
      <c r="L67" s="58">
        <v>160</v>
      </c>
      <c r="M67" s="59" t="s">
        <v>70</v>
      </c>
      <c r="N67" s="59" t="s">
        <v>220</v>
      </c>
      <c r="O67" s="56" t="s">
        <v>216</v>
      </c>
      <c r="P67" s="59"/>
    </row>
    <row r="68" s="38" customFormat="1" ht="260" customHeight="1" spans="1:16">
      <c r="A68" s="56"/>
      <c r="B68" s="55"/>
      <c r="C68" s="63"/>
      <c r="D68" s="63"/>
      <c r="E68" s="62"/>
      <c r="F68" s="56"/>
      <c r="G68" s="63"/>
      <c r="H68" s="55"/>
      <c r="I68" s="55"/>
      <c r="J68" s="58"/>
      <c r="K68" s="58"/>
      <c r="L68" s="58"/>
      <c r="M68" s="59"/>
      <c r="N68" s="62"/>
      <c r="O68" s="56"/>
      <c r="P68" s="59"/>
    </row>
    <row r="69" s="38" customFormat="1" ht="166" customHeight="1" spans="1:16">
      <c r="A69" s="56">
        <v>17</v>
      </c>
      <c r="B69" s="55" t="s">
        <v>19</v>
      </c>
      <c r="C69" s="63" t="s">
        <v>221</v>
      </c>
      <c r="D69" s="63" t="s">
        <v>222</v>
      </c>
      <c r="E69" s="65" t="s">
        <v>223</v>
      </c>
      <c r="F69" s="56" t="s">
        <v>24</v>
      </c>
      <c r="G69" s="63" t="s">
        <v>114</v>
      </c>
      <c r="H69" s="58">
        <v>37</v>
      </c>
      <c r="I69" s="58">
        <v>37</v>
      </c>
      <c r="J69" s="58">
        <v>0</v>
      </c>
      <c r="K69" s="58">
        <v>0</v>
      </c>
      <c r="L69" s="58">
        <v>3.7</v>
      </c>
      <c r="M69" s="59" t="s">
        <v>70</v>
      </c>
      <c r="N69" s="65"/>
      <c r="O69" s="63" t="s">
        <v>216</v>
      </c>
      <c r="P69" s="56" t="s">
        <v>224</v>
      </c>
    </row>
    <row r="70" s="38" customFormat="1" ht="166" customHeight="1" spans="1:16">
      <c r="A70" s="56">
        <v>18</v>
      </c>
      <c r="B70" s="55" t="s">
        <v>19</v>
      </c>
      <c r="C70" s="63" t="s">
        <v>225</v>
      </c>
      <c r="D70" s="63" t="s">
        <v>226</v>
      </c>
      <c r="E70" s="65" t="s">
        <v>227</v>
      </c>
      <c r="F70" s="56" t="s">
        <v>24</v>
      </c>
      <c r="G70" s="63" t="s">
        <v>114</v>
      </c>
      <c r="H70" s="58">
        <v>431.41</v>
      </c>
      <c r="I70" s="58">
        <v>431.41</v>
      </c>
      <c r="J70" s="58">
        <v>0</v>
      </c>
      <c r="K70" s="58">
        <v>0</v>
      </c>
      <c r="L70" s="58">
        <v>44</v>
      </c>
      <c r="M70" s="59" t="s">
        <v>70</v>
      </c>
      <c r="N70" s="65"/>
      <c r="O70" s="63" t="s">
        <v>216</v>
      </c>
      <c r="P70" s="56"/>
    </row>
    <row r="71" s="40" customFormat="1" ht="70" customHeight="1" spans="1:16">
      <c r="A71" s="52" t="s">
        <v>228</v>
      </c>
      <c r="B71" s="52"/>
      <c r="C71" s="52"/>
      <c r="D71" s="52">
        <v>1</v>
      </c>
      <c r="E71" s="53"/>
      <c r="F71" s="52"/>
      <c r="G71" s="52"/>
      <c r="H71" s="52">
        <f>SUM(H72)</f>
        <v>217.76</v>
      </c>
      <c r="I71" s="52">
        <f>SUM(I72)</f>
        <v>217.76</v>
      </c>
      <c r="J71" s="52">
        <f>SUM(J72)</f>
        <v>0</v>
      </c>
      <c r="K71" s="52">
        <f>SUM(K72)</f>
        <v>0</v>
      </c>
      <c r="L71" s="52">
        <f>SUM(L72)</f>
        <v>0</v>
      </c>
      <c r="M71" s="52"/>
      <c r="N71" s="53"/>
      <c r="O71" s="52"/>
      <c r="P71" s="52"/>
    </row>
    <row r="72" s="41" customFormat="1" ht="189" customHeight="1" spans="1:16">
      <c r="A72" s="56">
        <v>1</v>
      </c>
      <c r="B72" s="55" t="s">
        <v>19</v>
      </c>
      <c r="C72" s="56" t="s">
        <v>229</v>
      </c>
      <c r="D72" s="56" t="s">
        <v>19</v>
      </c>
      <c r="E72" s="65" t="s">
        <v>230</v>
      </c>
      <c r="F72" s="56" t="s">
        <v>24</v>
      </c>
      <c r="G72" s="56" t="s">
        <v>231</v>
      </c>
      <c r="H72" s="58">
        <v>217.76</v>
      </c>
      <c r="I72" s="58">
        <v>217.76</v>
      </c>
      <c r="J72" s="58">
        <v>0</v>
      </c>
      <c r="K72" s="58">
        <v>0</v>
      </c>
      <c r="L72" s="58">
        <v>0</v>
      </c>
      <c r="M72" s="59" t="s">
        <v>70</v>
      </c>
      <c r="N72" s="65"/>
      <c r="O72" s="63" t="s">
        <v>216</v>
      </c>
      <c r="P72" s="56"/>
    </row>
    <row r="73" s="40" customFormat="1" ht="70" customHeight="1" spans="1:16">
      <c r="A73" s="52" t="s">
        <v>232</v>
      </c>
      <c r="B73" s="52"/>
      <c r="C73" s="52"/>
      <c r="D73" s="52">
        <v>0</v>
      </c>
      <c r="E73" s="53"/>
      <c r="F73" s="52"/>
      <c r="G73" s="52"/>
      <c r="H73" s="52">
        <v>0</v>
      </c>
      <c r="I73" s="52">
        <v>0</v>
      </c>
      <c r="J73" s="52">
        <v>0</v>
      </c>
      <c r="K73" s="52">
        <v>0</v>
      </c>
      <c r="L73" s="52">
        <v>0</v>
      </c>
      <c r="M73" s="52"/>
      <c r="N73" s="53"/>
      <c r="O73" s="52"/>
      <c r="P73" s="52"/>
    </row>
    <row r="74" s="40" customFormat="1" ht="70" customHeight="1" spans="1:16">
      <c r="A74" s="52" t="s">
        <v>233</v>
      </c>
      <c r="B74" s="52"/>
      <c r="C74" s="52"/>
      <c r="D74" s="52">
        <v>1</v>
      </c>
      <c r="E74" s="53"/>
      <c r="F74" s="52"/>
      <c r="G74" s="52"/>
      <c r="H74" s="52">
        <f>H75</f>
        <v>3</v>
      </c>
      <c r="I74" s="52">
        <f>I75</f>
        <v>3</v>
      </c>
      <c r="J74" s="52">
        <f>J75</f>
        <v>0</v>
      </c>
      <c r="K74" s="52">
        <f>K75</f>
        <v>0</v>
      </c>
      <c r="L74" s="52">
        <f>L75</f>
        <v>0</v>
      </c>
      <c r="M74" s="52"/>
      <c r="N74" s="53"/>
      <c r="O74" s="52"/>
      <c r="P74" s="52"/>
    </row>
    <row r="75" s="41" customFormat="1" ht="153" customHeight="1" spans="1:16">
      <c r="A75" s="56">
        <v>1</v>
      </c>
      <c r="B75" s="55" t="s">
        <v>19</v>
      </c>
      <c r="C75" s="56" t="s">
        <v>234</v>
      </c>
      <c r="D75" s="56" t="s">
        <v>19</v>
      </c>
      <c r="E75" s="65" t="s">
        <v>235</v>
      </c>
      <c r="F75" s="56" t="s">
        <v>24</v>
      </c>
      <c r="G75" s="56" t="s">
        <v>231</v>
      </c>
      <c r="H75" s="58">
        <v>3</v>
      </c>
      <c r="I75" s="58">
        <v>3</v>
      </c>
      <c r="J75" s="58">
        <v>0</v>
      </c>
      <c r="K75" s="58">
        <v>0</v>
      </c>
      <c r="L75" s="58">
        <v>0</v>
      </c>
      <c r="M75" s="59" t="s">
        <v>70</v>
      </c>
      <c r="N75" s="65"/>
      <c r="O75" s="63" t="s">
        <v>216</v>
      </c>
      <c r="P75" s="56"/>
    </row>
  </sheetData>
  <autoFilter xmlns:etc="http://www.wps.cn/officeDocument/2017/etCustomData" ref="A1:P75" etc:filterBottomFollowUsedRange="0">
    <extLst/>
  </autoFilter>
  <mergeCells count="279">
    <mergeCell ref="A1:P1"/>
    <mergeCell ref="A2:P2"/>
    <mergeCell ref="H3:K3"/>
    <mergeCell ref="A5:C5"/>
    <mergeCell ref="A6:C6"/>
    <mergeCell ref="A14:C14"/>
    <mergeCell ref="A24:C24"/>
    <mergeCell ref="A42:C42"/>
    <mergeCell ref="A71:C71"/>
    <mergeCell ref="A73:C73"/>
    <mergeCell ref="A74:C74"/>
    <mergeCell ref="A3:A4"/>
    <mergeCell ref="A25:A26"/>
    <mergeCell ref="A29:A30"/>
    <mergeCell ref="A32:A33"/>
    <mergeCell ref="A35:A36"/>
    <mergeCell ref="A37:A38"/>
    <mergeCell ref="A40:A41"/>
    <mergeCell ref="A44:A45"/>
    <mergeCell ref="A47:A48"/>
    <mergeCell ref="A53:A54"/>
    <mergeCell ref="A55:A56"/>
    <mergeCell ref="A57:A58"/>
    <mergeCell ref="A59:A60"/>
    <mergeCell ref="A61:A62"/>
    <mergeCell ref="A63:A64"/>
    <mergeCell ref="A65:A66"/>
    <mergeCell ref="A67:A68"/>
    <mergeCell ref="B3:B4"/>
    <mergeCell ref="B25:B26"/>
    <mergeCell ref="B29:B30"/>
    <mergeCell ref="B32:B33"/>
    <mergeCell ref="B35:B36"/>
    <mergeCell ref="B37:B38"/>
    <mergeCell ref="B40:B41"/>
    <mergeCell ref="B44:B45"/>
    <mergeCell ref="B47:B48"/>
    <mergeCell ref="B53:B54"/>
    <mergeCell ref="B55:B56"/>
    <mergeCell ref="B57:B58"/>
    <mergeCell ref="B59:B60"/>
    <mergeCell ref="B61:B62"/>
    <mergeCell ref="B63:B64"/>
    <mergeCell ref="B65:B66"/>
    <mergeCell ref="B67:B68"/>
    <mergeCell ref="C3:C4"/>
    <mergeCell ref="C25:C26"/>
    <mergeCell ref="C29:C30"/>
    <mergeCell ref="C32:C33"/>
    <mergeCell ref="C35:C36"/>
    <mergeCell ref="C37:C38"/>
    <mergeCell ref="C40:C41"/>
    <mergeCell ref="C44:C45"/>
    <mergeCell ref="C47:C48"/>
    <mergeCell ref="C53:C54"/>
    <mergeCell ref="C55:C56"/>
    <mergeCell ref="C57:C58"/>
    <mergeCell ref="C59:C60"/>
    <mergeCell ref="C61:C62"/>
    <mergeCell ref="C63:C64"/>
    <mergeCell ref="C65:C66"/>
    <mergeCell ref="C67:C68"/>
    <mergeCell ref="D3:D4"/>
    <mergeCell ref="D25:D26"/>
    <mergeCell ref="D29:D30"/>
    <mergeCell ref="D32:D33"/>
    <mergeCell ref="D35:D36"/>
    <mergeCell ref="D37:D38"/>
    <mergeCell ref="D40:D41"/>
    <mergeCell ref="D44:D45"/>
    <mergeCell ref="D47:D48"/>
    <mergeCell ref="D53:D54"/>
    <mergeCell ref="D55:D56"/>
    <mergeCell ref="D57:D58"/>
    <mergeCell ref="D59:D60"/>
    <mergeCell ref="D61:D62"/>
    <mergeCell ref="D63:D64"/>
    <mergeCell ref="D65:D66"/>
    <mergeCell ref="D67:D68"/>
    <mergeCell ref="E3:E4"/>
    <mergeCell ref="E25:E26"/>
    <mergeCell ref="E29:E30"/>
    <mergeCell ref="E32:E33"/>
    <mergeCell ref="E35:E36"/>
    <mergeCell ref="E37:E38"/>
    <mergeCell ref="E40:E41"/>
    <mergeCell ref="E44:E45"/>
    <mergeCell ref="E47:E48"/>
    <mergeCell ref="E53:E54"/>
    <mergeCell ref="E55:E56"/>
    <mergeCell ref="E57:E58"/>
    <mergeCell ref="E59:E60"/>
    <mergeCell ref="E61:E62"/>
    <mergeCell ref="E63:E64"/>
    <mergeCell ref="E65:E66"/>
    <mergeCell ref="E67:E68"/>
    <mergeCell ref="F3:F4"/>
    <mergeCell ref="F25:F26"/>
    <mergeCell ref="F29:F30"/>
    <mergeCell ref="F32:F33"/>
    <mergeCell ref="F35:F36"/>
    <mergeCell ref="F37:F38"/>
    <mergeCell ref="F40:F41"/>
    <mergeCell ref="F44:F45"/>
    <mergeCell ref="F47:F48"/>
    <mergeCell ref="F53:F54"/>
    <mergeCell ref="F55:F56"/>
    <mergeCell ref="F57:F58"/>
    <mergeCell ref="F59:F60"/>
    <mergeCell ref="F61:F62"/>
    <mergeCell ref="F63:F64"/>
    <mergeCell ref="F65:F66"/>
    <mergeCell ref="F67:F68"/>
    <mergeCell ref="G3:G4"/>
    <mergeCell ref="G25:G26"/>
    <mergeCell ref="G29:G30"/>
    <mergeCell ref="G32:G33"/>
    <mergeCell ref="G35:G36"/>
    <mergeCell ref="G37:G38"/>
    <mergeCell ref="G40:G41"/>
    <mergeCell ref="G44:G45"/>
    <mergeCell ref="G47:G48"/>
    <mergeCell ref="G53:G54"/>
    <mergeCell ref="G55:G56"/>
    <mergeCell ref="G57:G58"/>
    <mergeCell ref="G59:G60"/>
    <mergeCell ref="G61:G62"/>
    <mergeCell ref="G63:G64"/>
    <mergeCell ref="G65:G66"/>
    <mergeCell ref="G67:G68"/>
    <mergeCell ref="H25:H26"/>
    <mergeCell ref="H29:H30"/>
    <mergeCell ref="H32:H33"/>
    <mergeCell ref="H35:H36"/>
    <mergeCell ref="H37:H38"/>
    <mergeCell ref="H40:H41"/>
    <mergeCell ref="H44:H45"/>
    <mergeCell ref="H47:H48"/>
    <mergeCell ref="H53:H54"/>
    <mergeCell ref="H55:H56"/>
    <mergeCell ref="H57:H58"/>
    <mergeCell ref="H59:H60"/>
    <mergeCell ref="H61:H62"/>
    <mergeCell ref="H63:H64"/>
    <mergeCell ref="H65:H66"/>
    <mergeCell ref="H67:H68"/>
    <mergeCell ref="I25:I26"/>
    <mergeCell ref="I29:I30"/>
    <mergeCell ref="I32:I33"/>
    <mergeCell ref="I35:I36"/>
    <mergeCell ref="I37:I38"/>
    <mergeCell ref="I40:I41"/>
    <mergeCell ref="I44:I45"/>
    <mergeCell ref="I47:I48"/>
    <mergeCell ref="I53:I54"/>
    <mergeCell ref="I55:I56"/>
    <mergeCell ref="I57:I58"/>
    <mergeCell ref="I59:I60"/>
    <mergeCell ref="I61:I62"/>
    <mergeCell ref="I63:I64"/>
    <mergeCell ref="I65:I66"/>
    <mergeCell ref="I67:I68"/>
    <mergeCell ref="J25:J26"/>
    <mergeCell ref="J29:J30"/>
    <mergeCell ref="J32:J33"/>
    <mergeCell ref="J35:J36"/>
    <mergeCell ref="J37:J38"/>
    <mergeCell ref="J40:J41"/>
    <mergeCell ref="J44:J45"/>
    <mergeCell ref="J47:J48"/>
    <mergeCell ref="J53:J54"/>
    <mergeCell ref="J55:J56"/>
    <mergeCell ref="J57:J58"/>
    <mergeCell ref="J59:J60"/>
    <mergeCell ref="J61:J62"/>
    <mergeCell ref="J63:J64"/>
    <mergeCell ref="J65:J66"/>
    <mergeCell ref="J67:J68"/>
    <mergeCell ref="K25:K26"/>
    <mergeCell ref="K29:K30"/>
    <mergeCell ref="K32:K33"/>
    <mergeCell ref="K35:K36"/>
    <mergeCell ref="K37:K38"/>
    <mergeCell ref="K40:K41"/>
    <mergeCell ref="K44:K45"/>
    <mergeCell ref="K47:K48"/>
    <mergeCell ref="K53:K54"/>
    <mergeCell ref="K55:K56"/>
    <mergeCell ref="K57:K58"/>
    <mergeCell ref="K59:K60"/>
    <mergeCell ref="K61:K62"/>
    <mergeCell ref="K63:K64"/>
    <mergeCell ref="K65:K66"/>
    <mergeCell ref="K67:K68"/>
    <mergeCell ref="L3:L4"/>
    <mergeCell ref="L25:L26"/>
    <mergeCell ref="L29:L30"/>
    <mergeCell ref="L32:L33"/>
    <mergeCell ref="L35:L36"/>
    <mergeCell ref="L37:L38"/>
    <mergeCell ref="L40:L41"/>
    <mergeCell ref="L44:L45"/>
    <mergeCell ref="L47:L48"/>
    <mergeCell ref="L53:L54"/>
    <mergeCell ref="L55:L56"/>
    <mergeCell ref="L57:L58"/>
    <mergeCell ref="L59:L60"/>
    <mergeCell ref="L61:L62"/>
    <mergeCell ref="L63:L64"/>
    <mergeCell ref="L65:L66"/>
    <mergeCell ref="L67:L68"/>
    <mergeCell ref="M3:M4"/>
    <mergeCell ref="M25:M26"/>
    <mergeCell ref="M29:M30"/>
    <mergeCell ref="M32:M33"/>
    <mergeCell ref="M35:M36"/>
    <mergeCell ref="M37:M38"/>
    <mergeCell ref="M40:M41"/>
    <mergeCell ref="M44:M45"/>
    <mergeCell ref="M47:M48"/>
    <mergeCell ref="M53:M54"/>
    <mergeCell ref="M55:M56"/>
    <mergeCell ref="M57:M58"/>
    <mergeCell ref="M59:M60"/>
    <mergeCell ref="M61:M62"/>
    <mergeCell ref="M63:M64"/>
    <mergeCell ref="M65:M66"/>
    <mergeCell ref="M67:M68"/>
    <mergeCell ref="N3:N4"/>
    <mergeCell ref="N25:N26"/>
    <mergeCell ref="N29:N30"/>
    <mergeCell ref="N32:N33"/>
    <mergeCell ref="N35:N36"/>
    <mergeCell ref="N37:N38"/>
    <mergeCell ref="N40:N41"/>
    <mergeCell ref="N44:N45"/>
    <mergeCell ref="N47:N48"/>
    <mergeCell ref="N53:N54"/>
    <mergeCell ref="N55:N56"/>
    <mergeCell ref="N57:N58"/>
    <mergeCell ref="N59:N60"/>
    <mergeCell ref="N61:N62"/>
    <mergeCell ref="N63:N64"/>
    <mergeCell ref="N65:N66"/>
    <mergeCell ref="N67:N68"/>
    <mergeCell ref="O3:O4"/>
    <mergeCell ref="O25:O26"/>
    <mergeCell ref="O29:O30"/>
    <mergeCell ref="O32:O33"/>
    <mergeCell ref="O35:O36"/>
    <mergeCell ref="O37:O38"/>
    <mergeCell ref="O40:O41"/>
    <mergeCell ref="O44:O45"/>
    <mergeCell ref="O47:O48"/>
    <mergeCell ref="O53:O54"/>
    <mergeCell ref="O55:O56"/>
    <mergeCell ref="O57:O58"/>
    <mergeCell ref="O59:O60"/>
    <mergeCell ref="O61:O62"/>
    <mergeCell ref="O63:O64"/>
    <mergeCell ref="O65:O66"/>
    <mergeCell ref="O67:O68"/>
    <mergeCell ref="P3:P4"/>
    <mergeCell ref="P25:P26"/>
    <mergeCell ref="P29:P30"/>
    <mergeCell ref="P32:P33"/>
    <mergeCell ref="P35:P36"/>
    <mergeCell ref="P37:P38"/>
    <mergeCell ref="P40:P41"/>
    <mergeCell ref="P44:P45"/>
    <mergeCell ref="P47:P48"/>
    <mergeCell ref="P53:P54"/>
    <mergeCell ref="P55:P56"/>
    <mergeCell ref="P57:P58"/>
    <mergeCell ref="P59:P60"/>
    <mergeCell ref="P61:P62"/>
    <mergeCell ref="P63:P64"/>
    <mergeCell ref="P65:P66"/>
    <mergeCell ref="P67:P68"/>
  </mergeCells>
  <printOptions horizontalCentered="1"/>
  <pageMargins left="0.472222222222222" right="0.472222222222222" top="0.751388888888889" bottom="0.751388888888889" header="0.298611111111111" footer="0.298611111111111"/>
  <pageSetup paperSize="8" scale="26" fitToHeight="0" orientation="landscape" horizontalDpi="600"/>
  <headerFooter>
    <oddFooter>&amp;C&amp;18第 &amp;P 页，共 &amp;N 页</oddFooter>
  </headerFooter>
  <rowBreaks count="9" manualBreakCount="9">
    <brk id="7" max="16383" man="1"/>
    <brk id="20" max="16383" man="1"/>
    <brk id="31" max="16383" man="1"/>
    <brk id="36" max="16383" man="1"/>
    <brk id="42" max="16383" man="1"/>
    <brk id="46" max="16383" man="1"/>
    <brk id="56" max="16383" man="1"/>
    <brk id="60" max="16383" man="1"/>
    <brk id="6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zoomScale="60" zoomScaleNormal="60" topLeftCell="A3" workbookViewId="0">
      <selection activeCell="E18" sqref="E18"/>
    </sheetView>
  </sheetViews>
  <sheetFormatPr defaultColWidth="9" defaultRowHeight="14.4"/>
  <cols>
    <col min="2" max="2" width="18.6851851851852" customWidth="1"/>
    <col min="3" max="3" width="20.037037037037" customWidth="1"/>
    <col min="4" max="4" width="18.3055555555556" customWidth="1"/>
    <col min="5" max="19" width="20.962962962963" customWidth="1"/>
  </cols>
  <sheetData>
    <row r="1" s="1" customFormat="1" ht="65" customHeight="1" spans="1:19">
      <c r="A1" s="6" t="s">
        <v>236</v>
      </c>
      <c r="B1" s="6"/>
      <c r="C1" s="6"/>
      <c r="D1" s="7"/>
      <c r="E1" s="6"/>
      <c r="F1" s="7"/>
      <c r="G1" s="6"/>
      <c r="H1" s="7"/>
      <c r="I1" s="6"/>
      <c r="J1" s="7"/>
      <c r="K1" s="6"/>
      <c r="L1" s="7"/>
      <c r="M1" s="6"/>
      <c r="N1" s="7"/>
      <c r="O1" s="6"/>
      <c r="P1" s="7"/>
      <c r="Q1" s="6"/>
      <c r="R1" s="7"/>
      <c r="S1" s="6"/>
    </row>
    <row r="2" s="2" customFormat="1" ht="53" customHeight="1" spans="1:19">
      <c r="A2" s="8" t="s">
        <v>237</v>
      </c>
      <c r="B2" s="8"/>
      <c r="C2" s="8"/>
      <c r="D2" s="9"/>
      <c r="E2" s="10"/>
      <c r="F2" s="11"/>
      <c r="G2" s="10"/>
      <c r="H2" s="11" t="s">
        <v>238</v>
      </c>
      <c r="I2" s="11"/>
      <c r="J2" s="11"/>
      <c r="K2" s="11"/>
      <c r="L2" s="11"/>
      <c r="M2" s="11"/>
      <c r="N2" s="26" t="s">
        <v>239</v>
      </c>
      <c r="O2" s="27"/>
      <c r="P2" s="26"/>
      <c r="Q2" s="27"/>
      <c r="R2" s="26"/>
      <c r="S2" s="27"/>
    </row>
    <row r="3" s="3" customFormat="1" ht="78" customHeight="1" spans="1:19">
      <c r="A3" s="12" t="s">
        <v>2</v>
      </c>
      <c r="B3" s="13" t="s">
        <v>240</v>
      </c>
      <c r="C3" s="13" t="s">
        <v>241</v>
      </c>
      <c r="D3" s="14" t="s">
        <v>242</v>
      </c>
      <c r="E3" s="13" t="s">
        <v>243</v>
      </c>
      <c r="F3" s="14"/>
      <c r="G3" s="13" t="s">
        <v>244</v>
      </c>
      <c r="H3" s="14"/>
      <c r="I3" s="28" t="s">
        <v>245</v>
      </c>
      <c r="J3" s="29"/>
      <c r="K3" s="28" t="s">
        <v>246</v>
      </c>
      <c r="L3" s="29"/>
      <c r="M3" s="30" t="s">
        <v>247</v>
      </c>
      <c r="N3" s="29"/>
      <c r="O3" s="28" t="s">
        <v>248</v>
      </c>
      <c r="P3" s="29"/>
      <c r="Q3" s="28" t="s">
        <v>249</v>
      </c>
      <c r="R3" s="29"/>
      <c r="S3" s="13" t="s">
        <v>14</v>
      </c>
    </row>
    <row r="4" s="4" customFormat="1" ht="78" customHeight="1" spans="1:19">
      <c r="A4" s="15"/>
      <c r="B4" s="13"/>
      <c r="C4" s="13"/>
      <c r="D4" s="14"/>
      <c r="E4" s="13" t="s">
        <v>250</v>
      </c>
      <c r="F4" s="14" t="s">
        <v>251</v>
      </c>
      <c r="G4" s="13" t="s">
        <v>250</v>
      </c>
      <c r="H4" s="14" t="s">
        <v>251</v>
      </c>
      <c r="I4" s="13" t="s">
        <v>250</v>
      </c>
      <c r="J4" s="14" t="s">
        <v>251</v>
      </c>
      <c r="K4" s="13" t="s">
        <v>250</v>
      </c>
      <c r="L4" s="14" t="s">
        <v>251</v>
      </c>
      <c r="M4" s="13" t="s">
        <v>250</v>
      </c>
      <c r="N4" s="14" t="s">
        <v>251</v>
      </c>
      <c r="O4" s="13" t="s">
        <v>250</v>
      </c>
      <c r="P4" s="14" t="s">
        <v>251</v>
      </c>
      <c r="Q4" s="13" t="s">
        <v>250</v>
      </c>
      <c r="R4" s="14" t="s">
        <v>251</v>
      </c>
      <c r="S4" s="13"/>
    </row>
    <row r="5" s="4" customFormat="1" ht="77" customHeight="1" spans="1:19">
      <c r="A5" s="15">
        <v>1</v>
      </c>
      <c r="B5" s="13" t="s">
        <v>252</v>
      </c>
      <c r="C5" s="16" t="e">
        <f>E5+G5+I5+K5+M5+O5+Q5</f>
        <v>#REF!</v>
      </c>
      <c r="D5" s="16" t="e">
        <f t="shared" ref="D5:D12" si="0">F5+H5+J5+L5+N5+P5+R5</f>
        <v>#REF!</v>
      </c>
      <c r="E5" s="17" t="e">
        <f>明细表!#REF!</f>
        <v>#REF!</v>
      </c>
      <c r="F5" s="18" t="e">
        <f>明细表!#REF!</f>
        <v>#REF!</v>
      </c>
      <c r="G5" s="17"/>
      <c r="H5" s="18"/>
      <c r="I5" s="17"/>
      <c r="J5" s="18"/>
      <c r="K5" s="17"/>
      <c r="L5" s="18"/>
      <c r="M5" s="17"/>
      <c r="N5" s="18"/>
      <c r="O5" s="17"/>
      <c r="P5" s="18"/>
      <c r="Q5" s="17" t="e">
        <f>明细表!#REF!</f>
        <v>#REF!</v>
      </c>
      <c r="R5" s="18" t="e">
        <f>明细表!#REF!</f>
        <v>#REF!</v>
      </c>
      <c r="S5" s="13"/>
    </row>
    <row r="6" s="4" customFormat="1" ht="91" customHeight="1" spans="1:19">
      <c r="A6" s="15">
        <v>2</v>
      </c>
      <c r="B6" s="16" t="s">
        <v>253</v>
      </c>
      <c r="C6" s="16" t="e">
        <f>E6+G6+I6+K6+M6+O6+Q6</f>
        <v>#REF!</v>
      </c>
      <c r="D6" s="16" t="e">
        <f t="shared" si="0"/>
        <v>#REF!</v>
      </c>
      <c r="E6" s="19" t="e">
        <f>明细表!#REF!</f>
        <v>#REF!</v>
      </c>
      <c r="F6" s="20" t="e">
        <f>明细表!#REF!</f>
        <v>#REF!</v>
      </c>
      <c r="G6" s="19" t="e">
        <f>明细表!#REF!</f>
        <v>#REF!</v>
      </c>
      <c r="H6" s="20" t="e">
        <f>明细表!#REF!</f>
        <v>#REF!</v>
      </c>
      <c r="I6" s="19" t="e">
        <f>明细表!#REF!</f>
        <v>#REF!</v>
      </c>
      <c r="J6" s="20" t="e">
        <f>明细表!#REF!</f>
        <v>#REF!</v>
      </c>
      <c r="K6" s="23" t="e">
        <f>明细表!#REF!</f>
        <v>#REF!</v>
      </c>
      <c r="L6" s="23" t="e">
        <f>明细表!#REF!</f>
        <v>#REF!</v>
      </c>
      <c r="M6" s="19" t="e">
        <f>明细表!#REF!</f>
        <v>#REF!</v>
      </c>
      <c r="N6" s="20" t="e">
        <f>明细表!#REF!</f>
        <v>#REF!</v>
      </c>
      <c r="O6" s="31" t="e">
        <f>明细表!#REF!</f>
        <v>#REF!</v>
      </c>
      <c r="P6" s="20" t="e">
        <f>明细表!#REF!</f>
        <v>#REF!</v>
      </c>
      <c r="Q6" s="31" t="e">
        <f>明细表!#REF!</f>
        <v>#REF!</v>
      </c>
      <c r="R6" s="20" t="e">
        <f>明细表!#REF!</f>
        <v>#REF!</v>
      </c>
      <c r="S6" s="17"/>
    </row>
    <row r="7" s="4" customFormat="1" ht="91" customHeight="1" spans="1:19">
      <c r="A7" s="15">
        <v>3</v>
      </c>
      <c r="B7" s="16" t="s">
        <v>19</v>
      </c>
      <c r="C7" s="16">
        <f t="shared" ref="C6:C12" si="1">E7+G7+I7+K7+M7+O7+Q7</f>
        <v>47</v>
      </c>
      <c r="D7" s="16">
        <f t="shared" si="0"/>
        <v>43211.07</v>
      </c>
      <c r="E7" s="19">
        <f>明细表!D6</f>
        <v>7</v>
      </c>
      <c r="F7" s="20">
        <f>明细表!H6</f>
        <v>6384.23</v>
      </c>
      <c r="G7" s="19">
        <f>明细表!D24</f>
        <v>11</v>
      </c>
      <c r="H7" s="21">
        <f>明细表!H24</f>
        <v>13127.06</v>
      </c>
      <c r="I7" s="19">
        <f>明细表!D14</f>
        <v>9</v>
      </c>
      <c r="J7" s="21">
        <f>明细表!H14</f>
        <v>3736</v>
      </c>
      <c r="K7" s="23">
        <f>明细表!D42</f>
        <v>18</v>
      </c>
      <c r="L7" s="23">
        <f>明细表!H42</f>
        <v>19743.02</v>
      </c>
      <c r="M7" s="19">
        <f>明细表!D71</f>
        <v>1</v>
      </c>
      <c r="N7" s="21">
        <f>明细表!H71</f>
        <v>217.76</v>
      </c>
      <c r="O7" s="19">
        <f>明细表!D73</f>
        <v>0</v>
      </c>
      <c r="P7" s="32">
        <f>明细表!H73</f>
        <v>0</v>
      </c>
      <c r="Q7" s="19">
        <f>明细表!D74</f>
        <v>1</v>
      </c>
      <c r="R7" s="32">
        <f>明细表!H74</f>
        <v>3</v>
      </c>
      <c r="S7" s="17"/>
    </row>
    <row r="8" s="4" customFormat="1" ht="91" customHeight="1" spans="1:19">
      <c r="A8" s="15">
        <v>4</v>
      </c>
      <c r="B8" s="16" t="s">
        <v>254</v>
      </c>
      <c r="C8" s="16" t="e">
        <f t="shared" si="1"/>
        <v>#REF!</v>
      </c>
      <c r="D8" s="16" t="e">
        <f t="shared" si="0"/>
        <v>#REF!</v>
      </c>
      <c r="E8" s="19" t="e">
        <f>明细表!#REF!</f>
        <v>#REF!</v>
      </c>
      <c r="F8" s="20" t="e">
        <f>明细表!#REF!</f>
        <v>#REF!</v>
      </c>
      <c r="G8" s="19" t="e">
        <f>明细表!#REF!</f>
        <v>#REF!</v>
      </c>
      <c r="H8" s="21" t="e">
        <f>明细表!#REF!</f>
        <v>#REF!</v>
      </c>
      <c r="I8" s="33" t="e">
        <f>明细表!#REF!</f>
        <v>#REF!</v>
      </c>
      <c r="J8" s="34" t="e">
        <f>明细表!#REF!</f>
        <v>#REF!</v>
      </c>
      <c r="K8" s="23" t="e">
        <f>明细表!#REF!</f>
        <v>#REF!</v>
      </c>
      <c r="L8" s="23" t="e">
        <f>明细表!#REF!</f>
        <v>#REF!</v>
      </c>
      <c r="M8" s="19" t="e">
        <f>明细表!#REF!</f>
        <v>#REF!</v>
      </c>
      <c r="N8" s="21" t="e">
        <f>明细表!#REF!</f>
        <v>#REF!</v>
      </c>
      <c r="O8" s="35" t="e">
        <f>明细表!#REF!</f>
        <v>#REF!</v>
      </c>
      <c r="P8" s="20" t="e">
        <f>明细表!#REF!</f>
        <v>#REF!</v>
      </c>
      <c r="Q8" s="35" t="e">
        <f>明细表!#REF!</f>
        <v>#REF!</v>
      </c>
      <c r="R8" s="21" t="e">
        <f>明细表!#REF!</f>
        <v>#REF!</v>
      </c>
      <c r="S8" s="17"/>
    </row>
    <row r="9" s="4" customFormat="1" ht="91" customHeight="1" spans="1:19">
      <c r="A9" s="15">
        <v>5</v>
      </c>
      <c r="B9" s="16" t="s">
        <v>255</v>
      </c>
      <c r="C9" s="16" t="e">
        <f t="shared" si="1"/>
        <v>#REF!</v>
      </c>
      <c r="D9" s="16" t="e">
        <f t="shared" si="0"/>
        <v>#REF!</v>
      </c>
      <c r="E9" s="19" t="e">
        <f>明细表!#REF!</f>
        <v>#REF!</v>
      </c>
      <c r="F9" s="21" t="e">
        <f>明细表!#REF!</f>
        <v>#REF!</v>
      </c>
      <c r="G9" s="22" t="e">
        <f>明细表!#REF!</f>
        <v>#REF!</v>
      </c>
      <c r="H9" s="23" t="e">
        <f>明细表!#REF!</f>
        <v>#REF!</v>
      </c>
      <c r="I9" s="22" t="e">
        <f>明细表!#REF!</f>
        <v>#REF!</v>
      </c>
      <c r="J9" s="23" t="e">
        <f>明细表!#REF!</f>
        <v>#REF!</v>
      </c>
      <c r="K9" s="23" t="e">
        <f>明细表!#REF!</f>
        <v>#REF!</v>
      </c>
      <c r="L9" s="23" t="e">
        <f>明细表!#REF!</f>
        <v>#REF!</v>
      </c>
      <c r="M9" s="19" t="e">
        <f>明细表!#REF!</f>
        <v>#REF!</v>
      </c>
      <c r="N9" s="21" t="e">
        <f>明细表!#REF!</f>
        <v>#REF!</v>
      </c>
      <c r="O9" s="35">
        <v>1</v>
      </c>
      <c r="P9" s="20" t="e">
        <f>明细表!#REF!</f>
        <v>#REF!</v>
      </c>
      <c r="Q9" s="35" t="e">
        <f>明细表!#REF!</f>
        <v>#REF!</v>
      </c>
      <c r="R9" s="21" t="e">
        <f>明细表!#REF!</f>
        <v>#REF!</v>
      </c>
      <c r="S9" s="17"/>
    </row>
    <row r="10" s="4" customFormat="1" ht="91" customHeight="1" spans="1:19">
      <c r="A10" s="15">
        <v>6</v>
      </c>
      <c r="B10" s="16" t="s">
        <v>256</v>
      </c>
      <c r="C10" s="16" t="e">
        <f t="shared" si="1"/>
        <v>#REF!</v>
      </c>
      <c r="D10" s="16" t="e">
        <f t="shared" si="0"/>
        <v>#REF!</v>
      </c>
      <c r="E10" s="19" t="e">
        <f>明细表!#REF!</f>
        <v>#REF!</v>
      </c>
      <c r="F10" s="20" t="e">
        <f>明细表!#REF!</f>
        <v>#REF!</v>
      </c>
      <c r="G10" s="22" t="e">
        <f>明细表!#REF!</f>
        <v>#REF!</v>
      </c>
      <c r="H10" s="23" t="e">
        <f>明细表!#REF!</f>
        <v>#REF!</v>
      </c>
      <c r="I10" s="22" t="e">
        <f>明细表!#REF!</f>
        <v>#REF!</v>
      </c>
      <c r="J10" s="23" t="e">
        <f>明细表!#REF!</f>
        <v>#REF!</v>
      </c>
      <c r="K10" s="23" t="e">
        <f>明细表!#REF!</f>
        <v>#REF!</v>
      </c>
      <c r="L10" s="23" t="e">
        <f>明细表!#REF!</f>
        <v>#REF!</v>
      </c>
      <c r="M10" s="19" t="e">
        <f>明细表!#REF!</f>
        <v>#REF!</v>
      </c>
      <c r="N10" s="21" t="e">
        <f>明细表!#REF!</f>
        <v>#REF!</v>
      </c>
      <c r="O10" s="35" t="e">
        <f>明细表!#REF!</f>
        <v>#REF!</v>
      </c>
      <c r="P10" s="20" t="e">
        <f>明细表!#REF!</f>
        <v>#REF!</v>
      </c>
      <c r="Q10" s="35" t="e">
        <f>明细表!#REF!</f>
        <v>#REF!</v>
      </c>
      <c r="R10" s="21" t="e">
        <f>明细表!#REF!</f>
        <v>#REF!</v>
      </c>
      <c r="S10" s="17"/>
    </row>
    <row r="11" s="4" customFormat="1" ht="91" customHeight="1" spans="1:19">
      <c r="A11" s="15">
        <v>7</v>
      </c>
      <c r="B11" s="16" t="s">
        <v>257</v>
      </c>
      <c r="C11" s="16" t="e">
        <f t="shared" si="1"/>
        <v>#REF!</v>
      </c>
      <c r="D11" s="16" t="e">
        <f t="shared" si="0"/>
        <v>#REF!</v>
      </c>
      <c r="E11" s="19" t="e">
        <f>明细表!#REF!</f>
        <v>#REF!</v>
      </c>
      <c r="F11" s="21" t="e">
        <f>明细表!#REF!</f>
        <v>#REF!</v>
      </c>
      <c r="G11" s="19" t="e">
        <f>明细表!#REF!</f>
        <v>#REF!</v>
      </c>
      <c r="H11" s="21" t="e">
        <f>明细表!#REF!</f>
        <v>#REF!</v>
      </c>
      <c r="I11" s="19" t="e">
        <f>明细表!#REF!</f>
        <v>#REF!</v>
      </c>
      <c r="J11" s="21" t="e">
        <f>明细表!#REF!</f>
        <v>#REF!</v>
      </c>
      <c r="K11" s="23" t="e">
        <f>明细表!#REF!</f>
        <v>#REF!</v>
      </c>
      <c r="L11" s="23" t="e">
        <f>明细表!#REF!</f>
        <v>#REF!</v>
      </c>
      <c r="M11" s="19" t="e">
        <f>明细表!#REF!</f>
        <v>#REF!</v>
      </c>
      <c r="N11" s="21" t="e">
        <f>明细表!#REF!</f>
        <v>#REF!</v>
      </c>
      <c r="O11" s="35" t="e">
        <f>明细表!#REF!</f>
        <v>#REF!</v>
      </c>
      <c r="P11" s="20" t="e">
        <f>明细表!#REF!</f>
        <v>#REF!</v>
      </c>
      <c r="Q11" s="35" t="e">
        <f>明细表!#REF!</f>
        <v>#REF!</v>
      </c>
      <c r="R11" s="21" t="e">
        <f>明细表!#REF!</f>
        <v>#REF!</v>
      </c>
      <c r="S11" s="17"/>
    </row>
    <row r="12" s="4" customFormat="1" ht="91" customHeight="1" spans="1:19">
      <c r="A12" s="15">
        <v>8</v>
      </c>
      <c r="B12" s="16" t="s">
        <v>258</v>
      </c>
      <c r="C12" s="16" t="e">
        <f t="shared" si="1"/>
        <v>#REF!</v>
      </c>
      <c r="D12" s="16" t="e">
        <f t="shared" si="0"/>
        <v>#REF!</v>
      </c>
      <c r="E12" s="19" t="e">
        <f>明细表!#REF!</f>
        <v>#REF!</v>
      </c>
      <c r="F12" s="20" t="e">
        <f>明细表!#REF!</f>
        <v>#REF!</v>
      </c>
      <c r="G12" s="19" t="e">
        <f>明细表!#REF!</f>
        <v>#REF!</v>
      </c>
      <c r="H12" s="21" t="e">
        <f>明细表!#REF!</f>
        <v>#REF!</v>
      </c>
      <c r="I12" s="19" t="e">
        <f>明细表!#REF!</f>
        <v>#REF!</v>
      </c>
      <c r="J12" s="20" t="e">
        <f>明细表!#REF!</f>
        <v>#REF!</v>
      </c>
      <c r="K12" s="23" t="e">
        <f>明细表!#REF!</f>
        <v>#REF!</v>
      </c>
      <c r="L12" s="23" t="e">
        <f>明细表!#REF!</f>
        <v>#REF!</v>
      </c>
      <c r="M12" s="19" t="e">
        <f>明细表!#REF!</f>
        <v>#REF!</v>
      </c>
      <c r="N12" s="20" t="e">
        <f>明细表!#REF!</f>
        <v>#REF!</v>
      </c>
      <c r="O12" s="31" t="e">
        <f>明细表!#REF!</f>
        <v>#REF!</v>
      </c>
      <c r="P12" s="20" t="e">
        <f>明细表!#REF!</f>
        <v>#REF!</v>
      </c>
      <c r="Q12" s="31" t="e">
        <f>明细表!#REF!</f>
        <v>#REF!</v>
      </c>
      <c r="R12" s="20" t="e">
        <f>明细表!#REF!</f>
        <v>#REF!</v>
      </c>
      <c r="S12" s="36"/>
    </row>
    <row r="13" s="5" customFormat="1" ht="104" customHeight="1" spans="1:19">
      <c r="A13" s="24" t="s">
        <v>259</v>
      </c>
      <c r="B13" s="24"/>
      <c r="C13" s="16" t="e">
        <f t="shared" ref="C13:R13" si="2">SUM(C5:C12)</f>
        <v>#REF!</v>
      </c>
      <c r="D13" s="25" t="e">
        <f t="shared" si="2"/>
        <v>#REF!</v>
      </c>
      <c r="E13" s="16" t="e">
        <f t="shared" si="2"/>
        <v>#REF!</v>
      </c>
      <c r="F13" s="25" t="e">
        <f t="shared" si="2"/>
        <v>#REF!</v>
      </c>
      <c r="G13" s="16" t="e">
        <f t="shared" si="2"/>
        <v>#REF!</v>
      </c>
      <c r="H13" s="25" t="e">
        <f t="shared" si="2"/>
        <v>#REF!</v>
      </c>
      <c r="I13" s="16" t="e">
        <f t="shared" si="2"/>
        <v>#REF!</v>
      </c>
      <c r="J13" s="25" t="e">
        <f t="shared" si="2"/>
        <v>#REF!</v>
      </c>
      <c r="K13" s="16" t="e">
        <f t="shared" si="2"/>
        <v>#REF!</v>
      </c>
      <c r="L13" s="25" t="e">
        <f t="shared" si="2"/>
        <v>#REF!</v>
      </c>
      <c r="M13" s="16" t="e">
        <f t="shared" si="2"/>
        <v>#REF!</v>
      </c>
      <c r="N13" s="25" t="e">
        <f t="shared" si="2"/>
        <v>#REF!</v>
      </c>
      <c r="O13" s="25" t="e">
        <f t="shared" si="2"/>
        <v>#REF!</v>
      </c>
      <c r="P13" s="25" t="e">
        <f t="shared" si="2"/>
        <v>#REF!</v>
      </c>
      <c r="Q13" s="16" t="e">
        <f t="shared" si="2"/>
        <v>#REF!</v>
      </c>
      <c r="R13" s="25" t="e">
        <f t="shared" si="2"/>
        <v>#REF!</v>
      </c>
      <c r="S13" s="37"/>
    </row>
    <row r="17" ht="49" customHeight="1"/>
    <row r="22" ht="61" customHeight="1"/>
  </sheetData>
  <mergeCells count="16">
    <mergeCell ref="A1:S1"/>
    <mergeCell ref="A2:D2"/>
    <mergeCell ref="H2:J2"/>
    <mergeCell ref="N2:S2"/>
    <mergeCell ref="E3:F3"/>
    <mergeCell ref="G3:H3"/>
    <mergeCell ref="I3:J3"/>
    <mergeCell ref="K3:L3"/>
    <mergeCell ref="M3:N3"/>
    <mergeCell ref="O3:P3"/>
    <mergeCell ref="Q3:R3"/>
    <mergeCell ref="A13:B13"/>
    <mergeCell ref="A3:A4"/>
    <mergeCell ref="B3:B4"/>
    <mergeCell ref="C3:C4"/>
    <mergeCell ref="D3:D4"/>
  </mergeCells>
  <printOptions horizontalCentered="1"/>
  <pageMargins left="0.503472222222222" right="0.503472222222222" top="0.751388888888889" bottom="0.751388888888889" header="0.298611111111111" footer="0.298611111111111"/>
  <pageSetup paperSize="9" scale="36" orientation="landscape" horizontalDpi="600"/>
  <headerFooter/>
  <ignoredErrors>
    <ignoredError sqref="F9:J11 H7:J8 N7:N11 R8:R11 H12"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明细表</vt:lpstr>
      <vt:lpstr>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kilm </cp:lastModifiedBy>
  <dcterms:created xsi:type="dcterms:W3CDTF">2018-06-15T03:28:00Z</dcterms:created>
  <dcterms:modified xsi:type="dcterms:W3CDTF">2024-12-24T08:45:28Z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7232658CE9584846A13CC5AD531C156A_13</vt:lpwstr>
  </property>
  <property fmtid="{D5CDD505-2E9C-101B-9397-08002B2CF9AE}" pid="4" name="KSOReadingLayout">
    <vt:bool>true</vt:bool>
  </property>
</Properties>
</file>