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 activeTab="2"/>
  </bookViews>
  <sheets>
    <sheet name="表一财政拨款收支总表" sheetId="1" r:id="rId1"/>
    <sheet name="表二一般公共预算支出表" sheetId="2" r:id="rId2"/>
    <sheet name="表三一般公共预算基本支出表" sheetId="3" r:id="rId3"/>
    <sheet name="表四一般公共预算“三公”经费支出表" sheetId="4" r:id="rId4"/>
    <sheet name="表五政府性基金预算支出表" sheetId="5" r:id="rId5"/>
    <sheet name="表六部门收支总表" sheetId="6" r:id="rId6"/>
    <sheet name="表七部门收入总表" sheetId="7" r:id="rId7"/>
    <sheet name="表八部门支出总表" sheetId="8" r:id="rId8"/>
  </sheets>
  <externalReferences>
    <externalReference r:id="rId9"/>
    <externalReference r:id="rId10"/>
  </externalReferences>
  <calcPr calcId="144525"/>
</workbook>
</file>

<file path=xl/sharedStrings.xml><?xml version="1.0" encoding="utf-8"?>
<sst xmlns="http://schemas.openxmlformats.org/spreadsheetml/2006/main" count="381" uniqueCount="192">
  <si>
    <t>财政拨款收支总表</t>
  </si>
  <si>
    <t>表一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</si>
  <si>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</si>
  <si>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</si>
  <si>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</si>
  <si>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</si>
  <si>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</si>
  <si>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</si>
  <si>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</si>
  <si>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</si>
  <si>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一、本年收入</t>
  </si>
  <si>
    <t>一、本年支出</t>
  </si>
  <si>
    <t>（一）一般公共预算拨款</t>
  </si>
  <si>
    <t>一、一般公共服务支出</t>
  </si>
  <si>
    <t>（二）政府性基金预算拨款</t>
  </si>
  <si>
    <t>二、外交支出</t>
  </si>
  <si>
    <t>三、国防支出</t>
  </si>
  <si>
    <t>二、上年结转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</si>
  <si>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</si>
  <si>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</si>
  <si>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</si>
  <si>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</si>
  <si>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</si>
  <si>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</si>
  <si>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</si>
  <si>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</si>
  <si>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</si>
  <si>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</si>
  <si>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</si>
  <si>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</si>
  <si>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</si>
  <si>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</si>
  <si>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十八、住房保障支出</t>
  </si>
  <si>
    <t>二、结转下年</t>
  </si>
  <si>
    <t>收 入 总 计</t>
  </si>
  <si>
    <t>支 出 总 计</t>
  </si>
  <si>
    <t>一般公共预算支出表</t>
  </si>
  <si>
    <t>表二</t>
  </si>
  <si>
    <t>功能分类科目</t>
  </si>
  <si>
    <t>2020年预算数</t>
  </si>
  <si>
    <t>备注</t>
  </si>
  <si>
    <t>科目编码</t>
  </si>
  <si>
    <t>科目名称</t>
  </si>
  <si>
    <t>小计</t>
  </si>
  <si>
    <t>基本支出</t>
  </si>
  <si>
    <t>项目支出</t>
  </si>
  <si>
    <t>208</t>
  </si>
  <si>
    <t>社会保障和就业支出</t>
  </si>
  <si>
    <t>20826</t>
  </si>
  <si>
    <t>财政对基本养老保险基金的补助</t>
  </si>
  <si>
    <t>2082699</t>
  </si>
  <si>
    <t>[2082699]财政对其他基本养老保险基金的补助</t>
  </si>
  <si>
    <t>20827</t>
  </si>
  <si>
    <t>财政对其他社会保险基金的补助</t>
  </si>
  <si>
    <t>2082701</t>
  </si>
  <si>
    <t xml:space="preserve">    [2082701]财政对失业保险基金的补助</t>
  </si>
  <si>
    <t>2082702</t>
  </si>
  <si>
    <t>[2082702]财政对工伤保险基金的补助</t>
  </si>
  <si>
    <t>2082703</t>
  </si>
  <si>
    <t>[2082703]财政对生育保险基金的补助</t>
  </si>
  <si>
    <t>210</t>
  </si>
  <si>
    <t>卫生健康支出</t>
  </si>
  <si>
    <t>21011</t>
  </si>
  <si>
    <t>行政事业单位医疗</t>
  </si>
  <si>
    <t>2101103</t>
  </si>
  <si>
    <t>[2101103]公务员医疗补助</t>
  </si>
  <si>
    <t>21012</t>
  </si>
  <si>
    <t>财政对基本医疗保险基金的补助</t>
  </si>
  <si>
    <t>2101201</t>
  </si>
  <si>
    <t>[2101201]财政对职工基本医疗保险基金的补助</t>
  </si>
  <si>
    <t>213</t>
  </si>
  <si>
    <t>农林水支出</t>
  </si>
  <si>
    <t>21303</t>
  </si>
  <si>
    <t>水利</t>
  </si>
  <si>
    <t>2130301</t>
  </si>
  <si>
    <t>行政运行</t>
  </si>
  <si>
    <t>2130314</t>
  </si>
  <si>
    <t>防汛</t>
  </si>
  <si>
    <t>2130335</t>
  </si>
  <si>
    <t>农村人畜饮水</t>
  </si>
  <si>
    <t>2130399</t>
  </si>
  <si>
    <t>其他水利支出</t>
  </si>
  <si>
    <t>221</t>
  </si>
  <si>
    <t>住房保障支出</t>
  </si>
  <si>
    <t>22102</t>
  </si>
  <si>
    <t>住房改革支出</t>
  </si>
  <si>
    <t>2210201</t>
  </si>
  <si>
    <t>[2210201]住房公积金</t>
  </si>
  <si>
    <r>
      <rPr>
        <sz val="12"/>
        <color theme="1"/>
        <rFont val="宋体"/>
        <charset val="134"/>
      </rPr>
      <t>备注：本表按照政府收支分类科目列示到</t>
    </r>
    <r>
      <rPr>
        <sz val="12"/>
        <color indexed="8"/>
        <rFont val="宋体"/>
        <charset val="134"/>
      </rPr>
      <t>项级科目</t>
    </r>
  </si>
  <si>
    <t>一般公共预算基本支出表</t>
  </si>
  <si>
    <t>表三</t>
  </si>
  <si>
    <t>政府预算经济分类</t>
  </si>
  <si>
    <t>部门预算经济分类</t>
  </si>
  <si>
    <t>人员经费</t>
  </si>
  <si>
    <t>公用经费</t>
  </si>
  <si>
    <t>类</t>
  </si>
  <si>
    <t>款</t>
  </si>
  <si>
    <t>机关工资福利支出</t>
  </si>
  <si>
    <t>工资福利支出</t>
  </si>
  <si>
    <t>01</t>
  </si>
  <si>
    <t>工资奖金津补贴</t>
  </si>
  <si>
    <t>基本工资</t>
  </si>
  <si>
    <t>02</t>
  </si>
  <si>
    <t>津贴补贴</t>
  </si>
  <si>
    <t>03</t>
  </si>
  <si>
    <t>奖金</t>
  </si>
  <si>
    <t>社会保障缴费</t>
  </si>
  <si>
    <t>08</t>
  </si>
  <si>
    <t>机关事业单位基本养老保险缴费</t>
  </si>
  <si>
    <t>10</t>
  </si>
  <si>
    <t>职工基本医疗保险缴费</t>
  </si>
  <si>
    <t>公务员医疗补助缴费</t>
  </si>
  <si>
    <t>其他社会保障缴费</t>
  </si>
  <si>
    <t>住房公积金</t>
  </si>
  <si>
    <t>99</t>
  </si>
  <si>
    <t>其他工资福利支出</t>
  </si>
  <si>
    <t>其他工资福利（休假探亲费）</t>
  </si>
  <si>
    <t>502</t>
  </si>
  <si>
    <t>机关商品和服务支出</t>
  </si>
  <si>
    <t>商品和服务支出</t>
  </si>
  <si>
    <t>办公经费</t>
  </si>
  <si>
    <t>办公费</t>
  </si>
  <si>
    <t>印刷费</t>
  </si>
  <si>
    <t>05</t>
  </si>
  <si>
    <t>水费</t>
  </si>
  <si>
    <t>06</t>
  </si>
  <si>
    <t>电费</t>
  </si>
  <si>
    <t>07</t>
  </si>
  <si>
    <t>邮电费</t>
  </si>
  <si>
    <t>11</t>
  </si>
  <si>
    <t>差旅费</t>
  </si>
  <si>
    <t>28</t>
  </si>
  <si>
    <t>工会经费</t>
  </si>
  <si>
    <t>29</t>
  </si>
  <si>
    <t>福利费</t>
  </si>
  <si>
    <t>09</t>
  </si>
  <si>
    <t>维修（护）费</t>
  </si>
  <si>
    <t>13</t>
  </si>
  <si>
    <t>公务接待费</t>
  </si>
  <si>
    <t>17</t>
  </si>
  <si>
    <t>公务车运行维护费</t>
  </si>
  <si>
    <t>31</t>
  </si>
  <si>
    <t>其他商品和服务支出</t>
  </si>
  <si>
    <t>一般公共预算“三公”经费支出表</t>
  </si>
  <si>
    <t>表四</t>
  </si>
  <si>
    <t xml:space="preserve"> 2021年预算数</t>
  </si>
  <si>
    <t xml:space="preserve"> 2021年预算执行数</t>
  </si>
  <si>
    <t xml:space="preserve"> 2022年预算数</t>
  </si>
  <si>
    <t>因公出国(境)费</t>
  </si>
  <si>
    <t>公务用车购置及运行费</t>
  </si>
  <si>
    <t>公务用车购置费</t>
  </si>
  <si>
    <t>公务用车运行费</t>
  </si>
  <si>
    <t>注：1.如此表无数据，则以空表形式公开，请不要删除此表；</t>
  </si>
  <si>
    <t xml:space="preserve">       2.如此表为空表，请说明原因。</t>
  </si>
  <si>
    <t>政府性基金预算支出表</t>
  </si>
  <si>
    <t>表五</t>
  </si>
  <si>
    <t>科目名称　</t>
  </si>
  <si>
    <t>单位代码　</t>
  </si>
  <si>
    <t>本年政府性基金预算财政拨款支出</t>
  </si>
  <si>
    <t>移民补助</t>
  </si>
  <si>
    <t>说明：本部门2020年没有使用政府性基金安排的支出，故本表无数据。</t>
  </si>
  <si>
    <r>
      <rPr>
        <sz val="14"/>
        <color theme="1"/>
        <rFont val="华文楷体"/>
        <charset val="134"/>
      </rPr>
      <t xml:space="preserve">       2</t>
    </r>
    <r>
      <rPr>
        <sz val="14"/>
        <color indexed="8"/>
        <rFont val="华文楷体"/>
        <charset val="134"/>
      </rPr>
      <t>.</t>
    </r>
    <r>
      <rPr>
        <sz val="14"/>
        <color indexed="8"/>
        <rFont val="华文楷体"/>
        <charset val="134"/>
      </rPr>
      <t>如此表为空表，请说明原因。</t>
    </r>
  </si>
  <si>
    <t>部门收支总表</t>
  </si>
  <si>
    <t>表六</t>
  </si>
  <si>
    <t>一、一般公共预算拨款收入</t>
  </si>
  <si>
    <t>二、政府性基金预算拨款收入</t>
  </si>
  <si>
    <t>三、事业收入</t>
  </si>
  <si>
    <t>四、事业单位经营收入</t>
  </si>
  <si>
    <t>五、其他收入</t>
  </si>
  <si>
    <t>本年收入合计</t>
  </si>
  <si>
    <t>用事业基金弥补收支差额</t>
  </si>
  <si>
    <t>上年结转</t>
  </si>
  <si>
    <t>结转下年</t>
  </si>
  <si>
    <t>部门收入总表</t>
  </si>
  <si>
    <t>表七</t>
  </si>
  <si>
    <t>科目</t>
  </si>
  <si>
    <t>一般公共预算拨款收入</t>
  </si>
  <si>
    <t>政府性基金预算拨款收入</t>
  </si>
  <si>
    <t>事业收入</t>
  </si>
  <si>
    <t>事业单位经营收入</t>
  </si>
  <si>
    <t>上级补助收入</t>
  </si>
  <si>
    <t>下级单位上缴收入</t>
  </si>
  <si>
    <t>其他收入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</si>
  <si>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1366</t>
    </r>
  </si>
  <si>
    <t>大中型水库库区基金安排的支出</t>
  </si>
  <si>
    <r>
      <rPr>
        <sz val="11"/>
        <color theme="1"/>
        <rFont val="宋体"/>
        <charset val="134"/>
        <scheme val="minor"/>
      </rPr>
      <t>2</t>
    </r>
    <r>
      <rPr>
        <sz val="11"/>
        <color theme="1"/>
        <rFont val="宋体"/>
        <charset val="134"/>
        <scheme val="minor"/>
      </rPr>
      <t>136602</t>
    </r>
  </si>
  <si>
    <t>解决移民遗留问题</t>
  </si>
  <si>
    <t>部门支出总表</t>
  </si>
  <si>
    <t>表八</t>
  </si>
  <si>
    <t>上缴上级支出</t>
  </si>
  <si>
    <t>事业单位经营支出</t>
  </si>
  <si>
    <t>对下级单位
补助支出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</si>
</sst>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"/>
  </numFmts>
  <fonts count="3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.5"/>
      <color theme="1"/>
      <name val="宋体"/>
      <charset val="134"/>
    </font>
    <font>
      <sz val="10.5"/>
      <color rgb="FF000000"/>
      <name val="宋体"/>
      <charset val="134"/>
    </font>
    <font>
      <sz val="14"/>
      <color theme="1"/>
      <name val="华文楷体"/>
      <charset val="134"/>
    </font>
    <font>
      <b/>
      <sz val="10.5"/>
      <color theme="1"/>
      <name val="宋体"/>
      <charset val="134"/>
    </font>
    <font>
      <sz val="9"/>
      <name val="宋体"/>
      <charset val="134"/>
    </font>
    <font>
      <sz val="11"/>
      <color rgb="FF000000"/>
      <name val="宋体"/>
      <charset val="134"/>
    </font>
    <font>
      <b/>
      <sz val="10.5"/>
      <color rgb="FF000000"/>
      <name val="宋体"/>
      <charset val="134"/>
    </font>
    <font>
      <b/>
      <sz val="20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8"/>
      <color theme="1"/>
      <name val="方正小标宋简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4"/>
      <color indexed="8"/>
      <name val="华文楷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9" fillId="22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3" borderId="17" applyNumberFormat="0" applyAlignment="0" applyProtection="0">
      <alignment vertical="center"/>
    </xf>
    <xf numFmtId="0" fontId="30" fillId="13" borderId="21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6" fillId="0" borderId="0"/>
  </cellStyleXfs>
  <cellXfs count="100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49" fontId="0" fillId="0" borderId="2" xfId="0" applyNumberFormat="1" applyFill="1" applyBorder="1" applyAlignment="1" applyProtection="1">
      <alignment horizontal="left" vertical="center" wrapText="1"/>
    </xf>
    <xf numFmtId="43" fontId="2" fillId="0" borderId="2" xfId="0" applyNumberFormat="1" applyFont="1" applyBorder="1" applyAlignment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ill="1" applyBorder="1" applyAlignment="1" applyProtection="1">
      <alignment horizontal="left" vertical="center" wrapText="1"/>
    </xf>
    <xf numFmtId="49" fontId="0" fillId="0" borderId="3" xfId="0" applyNumberFormat="1" applyFont="1" applyFill="1" applyBorder="1" applyAlignment="1" applyProtection="1">
      <alignment horizontal="left" vertical="center" wrapText="1"/>
    </xf>
    <xf numFmtId="0" fontId="0" fillId="0" borderId="2" xfId="0" applyBorder="1">
      <alignment vertical="center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43" fontId="3" fillId="0" borderId="2" xfId="0" applyNumberFormat="1" applyFont="1" applyBorder="1" applyAlignment="1">
      <alignment horizontal="left" vertical="center"/>
    </xf>
    <xf numFmtId="0" fontId="2" fillId="0" borderId="2" xfId="0" applyNumberFormat="1" applyFont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43" fontId="3" fillId="0" borderId="2" xfId="0" applyNumberFormat="1" applyFont="1" applyBorder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0" fillId="0" borderId="5" xfId="0" applyNumberFormat="1" applyFont="1" applyFill="1" applyBorder="1" applyAlignment="1" applyProtection="1">
      <alignment horizontal="right" vertical="center"/>
    </xf>
    <xf numFmtId="0" fontId="6" fillId="0" borderId="6" xfId="0" applyFont="1" applyFill="1" applyBorder="1" applyAlignment="1">
      <alignment horizontal="left" vertical="center"/>
    </xf>
    <xf numFmtId="0" fontId="6" fillId="0" borderId="3" xfId="0" applyFont="1" applyFill="1" applyBorder="1" applyAlignment="1">
      <alignment horizontal="left" vertical="center"/>
    </xf>
    <xf numFmtId="176" fontId="2" fillId="0" borderId="2" xfId="0" applyNumberFormat="1" applyFont="1" applyBorder="1" applyAlignment="1">
      <alignment horizontal="right" vertical="center" wrapText="1"/>
    </xf>
    <xf numFmtId="0" fontId="0" fillId="0" borderId="0" xfId="0" applyNumberForma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2" fillId="0" borderId="0" xfId="0" applyFont="1" applyAlignment="1">
      <alignment horizontal="justify" vertical="center"/>
    </xf>
    <xf numFmtId="0" fontId="5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49" fontId="0" fillId="0" borderId="2" xfId="0" applyNumberFormat="1" applyBorder="1">
      <alignment vertical="center"/>
    </xf>
    <xf numFmtId="49" fontId="2" fillId="0" borderId="2" xfId="0" applyNumberFormat="1" applyFont="1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49" fontId="2" fillId="0" borderId="5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/>
    </xf>
    <xf numFmtId="49" fontId="2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/>
    </xf>
    <xf numFmtId="49" fontId="2" fillId="0" borderId="7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0" fillId="0" borderId="2" xfId="0" applyNumberFormat="1" applyFill="1" applyBorder="1" applyAlignment="1" applyProtection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1" xfId="0" applyFont="1" applyBorder="1" applyAlignment="1">
      <alignment horizontal="right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justify" vertical="center" wrapText="1"/>
    </xf>
    <xf numFmtId="176" fontId="13" fillId="0" borderId="2" xfId="0" applyNumberFormat="1" applyFont="1" applyBorder="1" applyAlignment="1">
      <alignment horizontal="right" vertical="center" wrapText="1"/>
    </xf>
    <xf numFmtId="0" fontId="13" fillId="0" borderId="2" xfId="0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righ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externalLink" Target="externalLinks/externalLink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gwq\Desktop\&#39044;&#31639;2-&#24037;&#24067;&#27743;&#36798;&#21439;\2022&#24180;&#39044;&#31639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gwq\Desktop\&#39044;&#31639;2-&#24037;&#24067;&#27743;&#36798;&#21439;\&#25351;&#26631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分功能科目经济分类"/>
      <sheetName val="收支总表"/>
      <sheetName val="支出总表"/>
      <sheetName val="工资福利支出"/>
      <sheetName val="商品服务"/>
      <sheetName val="个人家庭补助"/>
      <sheetName val="项目支出"/>
      <sheetName val="政府采购"/>
      <sheetName val="单位收支"/>
      <sheetName val="项目支出的复制"/>
      <sheetName val="单位收支 (2)"/>
      <sheetName val="Sheet2"/>
    </sheetNames>
    <sheetDataSet>
      <sheetData sheetId="0"/>
      <sheetData sheetId="1"/>
      <sheetData sheetId="2">
        <row r="110">
          <cell r="F110">
            <v>21.87</v>
          </cell>
          <cell r="G110">
            <v>21.87</v>
          </cell>
        </row>
        <row r="111">
          <cell r="F111">
            <v>0.14</v>
          </cell>
          <cell r="G111">
            <v>0.14</v>
          </cell>
        </row>
        <row r="112">
          <cell r="F112">
            <v>0.27</v>
          </cell>
          <cell r="G112">
            <v>0.27</v>
          </cell>
        </row>
        <row r="113">
          <cell r="F113">
            <v>2.19</v>
          </cell>
          <cell r="G113">
            <v>2.19</v>
          </cell>
        </row>
        <row r="114">
          <cell r="F114">
            <v>11.89</v>
          </cell>
          <cell r="G114">
            <v>11.89</v>
          </cell>
        </row>
        <row r="115">
          <cell r="G115">
            <v>185.17</v>
          </cell>
        </row>
        <row r="116">
          <cell r="G116">
            <v>17.69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22支出明细"/>
      <sheetName val="2021支出明细"/>
      <sheetName val="报告用指标"/>
      <sheetName val="Sheet9"/>
      <sheetName val="Sheet10"/>
      <sheetName val="Sheet6"/>
      <sheetName val="Sheet7"/>
      <sheetName val="Sheet8"/>
      <sheetName val="Sheet3"/>
      <sheetName val="Sheet2"/>
      <sheetName val="工资支出明细"/>
      <sheetName val="商品和服务支出明细"/>
    </sheetNames>
    <sheetDataSet>
      <sheetData sheetId="0">
        <row r="15">
          <cell r="K15">
            <v>2266.25</v>
          </cell>
        </row>
        <row r="15">
          <cell r="R15">
            <v>39.33</v>
          </cell>
          <cell r="S15">
            <v>100.96</v>
          </cell>
          <cell r="T15">
            <v>11.34</v>
          </cell>
        </row>
        <row r="15">
          <cell r="W15">
            <v>21.87</v>
          </cell>
        </row>
        <row r="15">
          <cell r="Y15">
            <v>11.89</v>
          </cell>
          <cell r="Z15">
            <v>2.19</v>
          </cell>
          <cell r="AA15">
            <v>0.41</v>
          </cell>
        </row>
        <row r="15">
          <cell r="AE15">
            <v>17.69</v>
          </cell>
        </row>
        <row r="15">
          <cell r="AH15">
            <v>9</v>
          </cell>
        </row>
        <row r="15">
          <cell r="AJ15">
            <v>9.49</v>
          </cell>
        </row>
        <row r="15">
          <cell r="AM15">
            <v>1</v>
          </cell>
          <cell r="AN15">
            <v>0.5</v>
          </cell>
          <cell r="AO15">
            <v>0.5</v>
          </cell>
          <cell r="AP15">
            <v>1</v>
          </cell>
          <cell r="AQ15">
            <v>0.5</v>
          </cell>
        </row>
        <row r="15">
          <cell r="AS15">
            <v>2</v>
          </cell>
        </row>
        <row r="15">
          <cell r="BB15">
            <v>2.99</v>
          </cell>
          <cell r="BC15">
            <v>0.06</v>
          </cell>
        </row>
        <row r="15">
          <cell r="BE15">
            <v>3</v>
          </cell>
        </row>
        <row r="15">
          <cell r="BG15">
            <v>3.5</v>
          </cell>
        </row>
      </sheetData>
      <sheetData sheetId="1">
        <row r="15">
          <cell r="BE15">
            <v>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D5" sqref="D5"/>
    </sheetView>
  </sheetViews>
  <sheetFormatPr defaultColWidth="9" defaultRowHeight="13.5" outlineLevelCol="5"/>
  <cols>
    <col min="1" max="1" width="25.5" customWidth="1"/>
    <col min="2" max="2" width="20.125" style="1" customWidth="1"/>
    <col min="3" max="3" width="25.375" customWidth="1"/>
    <col min="4" max="4" width="16.375" style="1" customWidth="1"/>
    <col min="5" max="5" width="22" style="1" customWidth="1"/>
    <col min="6" max="6" width="24.5" customWidth="1"/>
  </cols>
  <sheetData>
    <row r="1" ht="38.25" customHeight="1" spans="1:6">
      <c r="A1" s="87" t="s">
        <v>0</v>
      </c>
      <c r="B1" s="87"/>
      <c r="C1" s="87"/>
      <c r="D1" s="87"/>
      <c r="E1" s="87"/>
      <c r="F1" s="87"/>
    </row>
    <row r="2" ht="14.25" spans="1:6">
      <c r="A2" s="88" t="s">
        <v>1</v>
      </c>
      <c r="B2" s="88"/>
      <c r="C2" s="88"/>
      <c r="D2" s="89"/>
      <c r="E2" s="89" t="s">
        <v>2</v>
      </c>
      <c r="F2" s="89"/>
    </row>
    <row r="3" ht="29.25" customHeight="1" spans="1:6">
      <c r="A3" s="90" t="s">
        <v>3</v>
      </c>
      <c r="B3" s="91"/>
      <c r="C3" s="90" t="s">
        <v>4</v>
      </c>
      <c r="D3" s="92"/>
      <c r="E3" s="92"/>
      <c r="F3" s="91"/>
    </row>
    <row r="4" ht="24.75" customHeight="1" spans="1:6">
      <c r="A4" s="30" t="s">
        <v>5</v>
      </c>
      <c r="B4" s="93" t="s">
        <v>6</v>
      </c>
      <c r="C4" s="30" t="s">
        <v>5</v>
      </c>
      <c r="D4" s="93" t="s">
        <v>7</v>
      </c>
      <c r="E4" s="93" t="s">
        <v>8</v>
      </c>
      <c r="F4" s="94" t="s">
        <v>9</v>
      </c>
    </row>
    <row r="5" ht="33.75" customHeight="1" spans="1:6">
      <c r="A5" s="31" t="s">
        <v>10</v>
      </c>
      <c r="B5" s="37">
        <f>B6+B7</f>
        <v>2505.47</v>
      </c>
      <c r="C5" s="31" t="s">
        <v>11</v>
      </c>
      <c r="D5" s="34">
        <f>E5</f>
        <v>2505.47</v>
      </c>
      <c r="E5" s="34">
        <f>SUM(E6:E23)</f>
        <v>2505.47</v>
      </c>
      <c r="F5" s="31"/>
    </row>
    <row r="6" ht="33.75" customHeight="1" spans="1:6">
      <c r="A6" s="95" t="s">
        <v>12</v>
      </c>
      <c r="B6" s="96">
        <f>D5</f>
        <v>2505.47</v>
      </c>
      <c r="C6" s="35" t="s">
        <v>13</v>
      </c>
      <c r="D6" s="34">
        <f t="shared" ref="D6:D23" si="0">E6</f>
        <v>185.17</v>
      </c>
      <c r="E6" s="34">
        <f>[1]支出总表!$G$115</f>
        <v>185.17</v>
      </c>
      <c r="F6" s="31"/>
    </row>
    <row r="7" ht="33.75" customHeight="1" spans="1:6">
      <c r="A7" s="95" t="s">
        <v>14</v>
      </c>
      <c r="B7" s="97"/>
      <c r="C7" s="36" t="s">
        <v>15</v>
      </c>
      <c r="D7" s="34">
        <f t="shared" si="0"/>
        <v>0</v>
      </c>
      <c r="E7" s="34">
        <v>0</v>
      </c>
      <c r="F7" s="31"/>
    </row>
    <row r="8" ht="33.75" customHeight="1" spans="1:6">
      <c r="A8" s="95"/>
      <c r="B8" s="97"/>
      <c r="C8" s="36" t="s">
        <v>16</v>
      </c>
      <c r="D8" s="34">
        <f t="shared" si="0"/>
        <v>0</v>
      </c>
      <c r="E8" s="34">
        <v>0</v>
      </c>
      <c r="F8" s="31"/>
    </row>
    <row r="9" ht="33.75" customHeight="1" spans="1:6">
      <c r="A9" s="95" t="s">
        <v>17</v>
      </c>
      <c r="B9" s="97"/>
      <c r="C9" s="36" t="s">
        <v>18</v>
      </c>
      <c r="D9" s="34">
        <f t="shared" si="0"/>
        <v>0</v>
      </c>
      <c r="E9" s="34">
        <v>0</v>
      </c>
      <c r="F9" s="31"/>
    </row>
    <row r="10" ht="33.75" customHeight="1" spans="1:6">
      <c r="A10" s="95" t="s">
        <v>12</v>
      </c>
      <c r="B10" s="97"/>
      <c r="C10" s="36" t="s">
        <v>19</v>
      </c>
      <c r="D10" s="34">
        <f t="shared" si="0"/>
        <v>0</v>
      </c>
      <c r="E10" s="34">
        <v>0</v>
      </c>
      <c r="F10" s="31"/>
    </row>
    <row r="11" ht="33.75" customHeight="1" spans="1:6">
      <c r="A11" s="95" t="s">
        <v>14</v>
      </c>
      <c r="B11" s="97"/>
      <c r="C11" s="36" t="s">
        <v>20</v>
      </c>
      <c r="D11" s="34">
        <f t="shared" si="0"/>
        <v>0</v>
      </c>
      <c r="E11" s="34">
        <v>0</v>
      </c>
      <c r="F11" s="31"/>
    </row>
    <row r="12" ht="33.75" customHeight="1" spans="1:6">
      <c r="A12" s="95"/>
      <c r="B12" s="97"/>
      <c r="C12" s="36" t="s">
        <v>21</v>
      </c>
      <c r="D12" s="34">
        <f t="shared" si="0"/>
        <v>0</v>
      </c>
      <c r="E12" s="34"/>
      <c r="F12" s="31"/>
    </row>
    <row r="13" ht="33.75" customHeight="1" spans="1:6">
      <c r="A13" s="95"/>
      <c r="B13" s="97"/>
      <c r="C13" s="36" t="s">
        <v>22</v>
      </c>
      <c r="D13" s="34">
        <f t="shared" si="0"/>
        <v>22.28</v>
      </c>
      <c r="E13" s="34">
        <f>[1]支出总表!$F$110+[1]支出总表!$F$111+[1]支出总表!$F$112</f>
        <v>22.28</v>
      </c>
      <c r="F13" s="31"/>
    </row>
    <row r="14" ht="33.75" customHeight="1" spans="1:6">
      <c r="A14" s="95"/>
      <c r="B14" s="97"/>
      <c r="C14" s="36" t="s">
        <v>23</v>
      </c>
      <c r="D14" s="34">
        <f t="shared" si="0"/>
        <v>14.08</v>
      </c>
      <c r="E14" s="34">
        <f>[1]支出总表!$F$113+[1]支出总表!$F$114</f>
        <v>14.08</v>
      </c>
      <c r="F14" s="31"/>
    </row>
    <row r="15" ht="33.75" customHeight="1" spans="1:6">
      <c r="A15" s="95"/>
      <c r="B15" s="97"/>
      <c r="C15" s="36" t="s">
        <v>24</v>
      </c>
      <c r="D15" s="34">
        <f t="shared" si="0"/>
        <v>0</v>
      </c>
      <c r="E15" s="34"/>
      <c r="F15" s="31"/>
    </row>
    <row r="16" ht="33.75" customHeight="1" spans="1:6">
      <c r="A16" s="95"/>
      <c r="B16" s="97"/>
      <c r="C16" s="36" t="s">
        <v>25</v>
      </c>
      <c r="D16" s="34">
        <f t="shared" si="0"/>
        <v>0</v>
      </c>
      <c r="E16" s="34"/>
      <c r="F16" s="31"/>
    </row>
    <row r="17" ht="33.75" customHeight="1" spans="1:6">
      <c r="A17" s="95"/>
      <c r="B17" s="97"/>
      <c r="C17" s="36" t="s">
        <v>26</v>
      </c>
      <c r="D17" s="34">
        <f t="shared" si="0"/>
        <v>2266.25</v>
      </c>
      <c r="E17" s="34">
        <f>'[2]2022支出明细'!$K$15</f>
        <v>2266.25</v>
      </c>
      <c r="F17" s="31"/>
    </row>
    <row r="18" ht="33.75" customHeight="1" spans="1:6">
      <c r="A18" s="95"/>
      <c r="B18" s="97"/>
      <c r="C18" s="36" t="s">
        <v>27</v>
      </c>
      <c r="D18" s="34">
        <f t="shared" si="0"/>
        <v>0</v>
      </c>
      <c r="E18" s="34">
        <v>0</v>
      </c>
      <c r="F18" s="31"/>
    </row>
    <row r="19" ht="33.75" customHeight="1" spans="1:6">
      <c r="A19" s="95"/>
      <c r="B19" s="97"/>
      <c r="C19" s="36" t="s">
        <v>28</v>
      </c>
      <c r="D19" s="34">
        <f t="shared" si="0"/>
        <v>0</v>
      </c>
      <c r="E19" s="34">
        <v>0</v>
      </c>
      <c r="F19" s="31"/>
    </row>
    <row r="20" ht="33.75" customHeight="1" spans="1:6">
      <c r="A20" s="95"/>
      <c r="B20" s="97"/>
      <c r="C20" s="36" t="s">
        <v>29</v>
      </c>
      <c r="D20" s="34">
        <f t="shared" si="0"/>
        <v>0</v>
      </c>
      <c r="E20" s="34">
        <v>0</v>
      </c>
      <c r="F20" s="31"/>
    </row>
    <row r="21" ht="33.75" customHeight="1" spans="1:6">
      <c r="A21" s="95"/>
      <c r="B21" s="97"/>
      <c r="C21" s="36" t="s">
        <v>30</v>
      </c>
      <c r="D21" s="34">
        <f t="shared" si="0"/>
        <v>0</v>
      </c>
      <c r="E21" s="34">
        <v>0</v>
      </c>
      <c r="F21" s="31"/>
    </row>
    <row r="22" ht="33.75" customHeight="1" spans="1:6">
      <c r="A22" s="95"/>
      <c r="B22" s="97"/>
      <c r="C22" s="36" t="s">
        <v>31</v>
      </c>
      <c r="D22" s="34">
        <f t="shared" si="0"/>
        <v>0</v>
      </c>
      <c r="E22" s="34">
        <v>0</v>
      </c>
      <c r="F22" s="31"/>
    </row>
    <row r="23" ht="33.75" customHeight="1" spans="1:6">
      <c r="A23" s="95"/>
      <c r="B23" s="97"/>
      <c r="C23" s="36" t="s">
        <v>32</v>
      </c>
      <c r="D23" s="34">
        <f t="shared" si="0"/>
        <v>17.69</v>
      </c>
      <c r="E23" s="34">
        <f>[1]支出总表!$G$116</f>
        <v>17.69</v>
      </c>
      <c r="F23" s="31"/>
    </row>
    <row r="24" ht="33.75" customHeight="1" spans="1:6">
      <c r="A24" s="98"/>
      <c r="B24" s="97"/>
      <c r="C24" s="98" t="s">
        <v>33</v>
      </c>
      <c r="D24" s="99"/>
      <c r="E24" s="80"/>
      <c r="F24" s="31"/>
    </row>
    <row r="25" ht="33.75" customHeight="1" spans="1:6">
      <c r="A25" s="98"/>
      <c r="B25" s="97"/>
      <c r="C25" s="98"/>
      <c r="D25" s="80"/>
      <c r="E25" s="80"/>
      <c r="F25" s="31"/>
    </row>
    <row r="26" ht="33.75" customHeight="1" spans="1:6">
      <c r="A26" s="98" t="s">
        <v>34</v>
      </c>
      <c r="B26" s="97">
        <f>B6</f>
        <v>2505.47</v>
      </c>
      <c r="C26" s="98" t="s">
        <v>35</v>
      </c>
      <c r="D26" s="37">
        <f>D5</f>
        <v>2505.47</v>
      </c>
      <c r="E26" s="37">
        <f>E5</f>
        <v>2505.47</v>
      </c>
      <c r="F26" s="31"/>
    </row>
    <row r="27" ht="24" spans="1:1">
      <c r="A27" s="23"/>
    </row>
  </sheetData>
  <mergeCells count="5">
    <mergeCell ref="A1:F1"/>
    <mergeCell ref="A2:B2"/>
    <mergeCell ref="E2:F2"/>
    <mergeCell ref="A3:B3"/>
    <mergeCell ref="C3:F3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4" workbookViewId="0">
      <selection activeCell="B17" sqref="B17"/>
    </sheetView>
  </sheetViews>
  <sheetFormatPr defaultColWidth="20.7583333333333" defaultRowHeight="13.5" outlineLevelCol="5"/>
  <cols>
    <col min="1" max="1" width="20.7583333333333" style="73" customWidth="1"/>
    <col min="2" max="2" width="51.2583333333333" style="73" customWidth="1"/>
    <col min="3" max="4" width="22" style="1" customWidth="1"/>
    <col min="5" max="5" width="14.125" style="22" customWidth="1"/>
    <col min="6" max="16384" width="20.7583333333333" style="73"/>
  </cols>
  <sheetData>
    <row r="1" ht="36.6" customHeight="1" spans="1:6">
      <c r="A1" s="74" t="s">
        <v>36</v>
      </c>
      <c r="B1" s="74"/>
      <c r="C1" s="74"/>
      <c r="D1" s="74"/>
      <c r="E1" s="74"/>
      <c r="F1" s="74"/>
    </row>
    <row r="2" ht="16.9" customHeight="1" spans="1:6">
      <c r="A2" s="43" t="s">
        <v>37</v>
      </c>
      <c r="B2" s="24"/>
      <c r="C2" s="6"/>
      <c r="D2" s="6"/>
      <c r="E2" s="75"/>
      <c r="F2" s="76" t="s">
        <v>2</v>
      </c>
    </row>
    <row r="3" ht="45" customHeight="1" spans="1:6">
      <c r="A3" s="77" t="s">
        <v>38</v>
      </c>
      <c r="B3" s="78"/>
      <c r="C3" s="77" t="s">
        <v>39</v>
      </c>
      <c r="D3" s="79"/>
      <c r="E3" s="78"/>
      <c r="F3" s="58" t="s">
        <v>40</v>
      </c>
    </row>
    <row r="4" ht="27" customHeight="1" spans="1:6">
      <c r="A4" s="26" t="s">
        <v>41</v>
      </c>
      <c r="B4" s="26" t="s">
        <v>42</v>
      </c>
      <c r="C4" s="80" t="s">
        <v>43</v>
      </c>
      <c r="D4" s="80" t="s">
        <v>44</v>
      </c>
      <c r="E4" s="26" t="s">
        <v>45</v>
      </c>
      <c r="F4" s="64"/>
    </row>
    <row r="5" ht="25.15" customHeight="1" spans="1:6">
      <c r="A5" s="12" t="s">
        <v>46</v>
      </c>
      <c r="B5" s="12" t="s">
        <v>47</v>
      </c>
      <c r="C5" s="13">
        <f t="shared" ref="C5:C17" si="0">D5+E5</f>
        <v>22.28</v>
      </c>
      <c r="D5" s="13">
        <f>D6+D8</f>
        <v>22.28</v>
      </c>
      <c r="E5" s="18"/>
      <c r="F5" s="26"/>
    </row>
    <row r="6" ht="25.15" customHeight="1" spans="1:6">
      <c r="A6" s="12" t="s">
        <v>48</v>
      </c>
      <c r="B6" s="12" t="s">
        <v>49</v>
      </c>
      <c r="C6" s="13">
        <f t="shared" si="0"/>
        <v>21.87</v>
      </c>
      <c r="D6" s="13">
        <f>D7</f>
        <v>21.87</v>
      </c>
      <c r="E6" s="18"/>
      <c r="F6" s="26"/>
    </row>
    <row r="7" ht="25.15" customHeight="1" spans="1:6">
      <c r="A7" s="12" t="s">
        <v>50</v>
      </c>
      <c r="B7" s="12" t="s">
        <v>51</v>
      </c>
      <c r="C7" s="13">
        <f t="shared" si="0"/>
        <v>21.87</v>
      </c>
      <c r="D7" s="13">
        <f>[1]支出总表!$G$110</f>
        <v>21.87</v>
      </c>
      <c r="E7" s="18"/>
      <c r="F7" s="26"/>
    </row>
    <row r="8" ht="25.15" customHeight="1" spans="1:6">
      <c r="A8" s="12" t="s">
        <v>52</v>
      </c>
      <c r="B8" s="12" t="s">
        <v>53</v>
      </c>
      <c r="C8" s="13">
        <f t="shared" si="0"/>
        <v>0.41</v>
      </c>
      <c r="D8" s="13">
        <f>D11+D10+D9</f>
        <v>0.41</v>
      </c>
      <c r="E8" s="18"/>
      <c r="F8" s="26"/>
    </row>
    <row r="9" ht="25.15" customHeight="1" spans="1:6">
      <c r="A9" s="15" t="s">
        <v>54</v>
      </c>
      <c r="B9" s="16" t="s">
        <v>55</v>
      </c>
      <c r="C9" s="13">
        <f t="shared" si="0"/>
        <v>0.14</v>
      </c>
      <c r="D9" s="19">
        <f>[1]支出总表!$G$111</f>
        <v>0.14</v>
      </c>
      <c r="E9" s="16"/>
      <c r="F9" s="18"/>
    </row>
    <row r="10" ht="25.15" customHeight="1" spans="1:6">
      <c r="A10" s="12" t="s">
        <v>56</v>
      </c>
      <c r="B10" s="12" t="s">
        <v>57</v>
      </c>
      <c r="C10" s="13">
        <f t="shared" si="0"/>
        <v>0.27</v>
      </c>
      <c r="D10" s="19">
        <f>[1]支出总表!$G$112</f>
        <v>0.27</v>
      </c>
      <c r="E10" s="18"/>
      <c r="F10" s="26"/>
    </row>
    <row r="11" ht="25.15" customHeight="1" spans="1:6">
      <c r="A11" s="12" t="s">
        <v>58</v>
      </c>
      <c r="B11" s="12" t="s">
        <v>59</v>
      </c>
      <c r="C11" s="13">
        <f t="shared" si="0"/>
        <v>0</v>
      </c>
      <c r="D11" s="19"/>
      <c r="E11" s="18"/>
      <c r="F11" s="26"/>
    </row>
    <row r="12" ht="25.15" customHeight="1" spans="1:6">
      <c r="A12" s="12" t="s">
        <v>60</v>
      </c>
      <c r="B12" s="12" t="s">
        <v>61</v>
      </c>
      <c r="C12" s="13">
        <f t="shared" si="0"/>
        <v>14.08</v>
      </c>
      <c r="D12" s="19">
        <f>D16+D14</f>
        <v>14.08</v>
      </c>
      <c r="E12" s="18"/>
      <c r="F12" s="26"/>
    </row>
    <row r="13" ht="25.15" customHeight="1" spans="1:6">
      <c r="A13" s="12" t="s">
        <v>62</v>
      </c>
      <c r="B13" s="12" t="s">
        <v>63</v>
      </c>
      <c r="C13" s="13">
        <f t="shared" si="0"/>
        <v>2.19</v>
      </c>
      <c r="D13" s="19">
        <f>D14</f>
        <v>2.19</v>
      </c>
      <c r="E13" s="18"/>
      <c r="F13" s="26"/>
    </row>
    <row r="14" ht="25.15" customHeight="1" spans="1:6">
      <c r="A14" s="12" t="s">
        <v>64</v>
      </c>
      <c r="B14" s="12" t="s">
        <v>65</v>
      </c>
      <c r="C14" s="13">
        <f t="shared" si="0"/>
        <v>2.19</v>
      </c>
      <c r="D14" s="19">
        <f>[1]支出总表!$G$113</f>
        <v>2.19</v>
      </c>
      <c r="E14" s="18"/>
      <c r="F14" s="26"/>
    </row>
    <row r="15" ht="25.15" customHeight="1" spans="1:6">
      <c r="A15" s="12" t="s">
        <v>66</v>
      </c>
      <c r="B15" s="12" t="s">
        <v>67</v>
      </c>
      <c r="C15" s="13">
        <f t="shared" si="0"/>
        <v>11.89</v>
      </c>
      <c r="D15" s="19">
        <f>D16</f>
        <v>11.89</v>
      </c>
      <c r="E15" s="18"/>
      <c r="F15" s="26"/>
    </row>
    <row r="16" ht="25.15" customHeight="1" spans="1:6">
      <c r="A16" s="12" t="s">
        <v>68</v>
      </c>
      <c r="B16" s="12" t="s">
        <v>69</v>
      </c>
      <c r="C16" s="13">
        <f t="shared" si="0"/>
        <v>11.89</v>
      </c>
      <c r="D16" s="19">
        <f>[1]支出总表!$G$114</f>
        <v>11.89</v>
      </c>
      <c r="E16" s="18"/>
      <c r="F16" s="26"/>
    </row>
    <row r="17" ht="25.15" customHeight="1" spans="1:6">
      <c r="A17" s="12" t="s">
        <v>70</v>
      </c>
      <c r="B17" s="12" t="s">
        <v>71</v>
      </c>
      <c r="C17" s="13">
        <f t="shared" si="0"/>
        <v>2451.42</v>
      </c>
      <c r="D17" s="13">
        <f>[1]支出总表!$G$115</f>
        <v>185.17</v>
      </c>
      <c r="E17" s="81">
        <f>E20</f>
        <v>2266.25</v>
      </c>
      <c r="F17" s="26"/>
    </row>
    <row r="18" ht="25.15" customHeight="1" spans="1:6">
      <c r="A18" s="12" t="s">
        <v>72</v>
      </c>
      <c r="B18" s="12" t="s">
        <v>73</v>
      </c>
      <c r="C18" s="13">
        <f t="shared" ref="C18:C25" si="1">D18+E18</f>
        <v>0</v>
      </c>
      <c r="D18" s="13"/>
      <c r="E18" s="81"/>
      <c r="F18" s="26"/>
    </row>
    <row r="19" ht="25.15" customHeight="1" spans="1:6">
      <c r="A19" s="12" t="s">
        <v>74</v>
      </c>
      <c r="B19" s="12" t="s">
        <v>75</v>
      </c>
      <c r="C19" s="13">
        <f t="shared" si="1"/>
        <v>185.17</v>
      </c>
      <c r="D19" s="19">
        <f>D17</f>
        <v>185.17</v>
      </c>
      <c r="E19" s="81"/>
      <c r="F19" s="26"/>
    </row>
    <row r="20" ht="25.15" customHeight="1" spans="1:6">
      <c r="A20" s="12" t="s">
        <v>76</v>
      </c>
      <c r="B20" s="12" t="s">
        <v>77</v>
      </c>
      <c r="C20" s="13">
        <f t="shared" si="1"/>
        <v>2266.25</v>
      </c>
      <c r="D20" s="19"/>
      <c r="E20" s="81">
        <f>'[2]2022支出明细'!$K$15</f>
        <v>2266.25</v>
      </c>
      <c r="F20" s="26"/>
    </row>
    <row r="21" ht="25.15" customHeight="1" spans="1:6">
      <c r="A21" s="12" t="s">
        <v>78</v>
      </c>
      <c r="B21" s="12" t="s">
        <v>79</v>
      </c>
      <c r="C21" s="13">
        <f t="shared" si="1"/>
        <v>0</v>
      </c>
      <c r="D21" s="19"/>
      <c r="E21" s="81"/>
      <c r="F21" s="26"/>
    </row>
    <row r="22" ht="25.15" customHeight="1" spans="1:6">
      <c r="A22" s="12" t="s">
        <v>80</v>
      </c>
      <c r="B22" s="12" t="s">
        <v>81</v>
      </c>
      <c r="C22" s="13">
        <f t="shared" si="1"/>
        <v>0</v>
      </c>
      <c r="D22" s="19"/>
      <c r="E22" s="81"/>
      <c r="F22" s="26"/>
    </row>
    <row r="23" ht="25.15" customHeight="1" spans="1:6">
      <c r="A23" s="12" t="s">
        <v>82</v>
      </c>
      <c r="B23" s="12" t="s">
        <v>83</v>
      </c>
      <c r="C23" s="13">
        <f t="shared" si="1"/>
        <v>17.69</v>
      </c>
      <c r="D23" s="19">
        <f>[1]支出总表!$G$116</f>
        <v>17.69</v>
      </c>
      <c r="E23" s="18"/>
      <c r="F23" s="26"/>
    </row>
    <row r="24" ht="25.15" customHeight="1" spans="1:6">
      <c r="A24" s="12" t="s">
        <v>84</v>
      </c>
      <c r="B24" s="12" t="s">
        <v>85</v>
      </c>
      <c r="C24" s="13">
        <f t="shared" si="1"/>
        <v>17.69</v>
      </c>
      <c r="D24" s="19">
        <f>D23</f>
        <v>17.69</v>
      </c>
      <c r="E24" s="18"/>
      <c r="F24" s="26"/>
    </row>
    <row r="25" ht="25.15" customHeight="1" spans="1:6">
      <c r="A25" s="12" t="s">
        <v>86</v>
      </c>
      <c r="B25" s="12" t="s">
        <v>87</v>
      </c>
      <c r="C25" s="13">
        <f t="shared" si="1"/>
        <v>17.69</v>
      </c>
      <c r="D25" s="19">
        <f>D24</f>
        <v>17.69</v>
      </c>
      <c r="E25" s="18"/>
      <c r="F25" s="26"/>
    </row>
    <row r="26" ht="24" customHeight="1" spans="1:6">
      <c r="A26" s="26" t="s">
        <v>7</v>
      </c>
      <c r="B26" s="26"/>
      <c r="C26" s="13">
        <f>C6+C9+C10+C11+C13+C15+C19+C20+C21+C22+C23</f>
        <v>2505.47</v>
      </c>
      <c r="D26" s="13">
        <f>D25+D19+D16+D14+D11+D10+D9+D7</f>
        <v>239.22</v>
      </c>
      <c r="E26" s="82">
        <v>976.03</v>
      </c>
      <c r="F26" s="82"/>
    </row>
    <row r="27" ht="14.25" spans="1:5">
      <c r="A27" s="83" t="s">
        <v>88</v>
      </c>
      <c r="B27" s="84"/>
      <c r="C27" s="85"/>
      <c r="D27" s="85"/>
      <c r="E27" s="86"/>
    </row>
  </sheetData>
  <mergeCells count="4">
    <mergeCell ref="A1:F1"/>
    <mergeCell ref="A3:B3"/>
    <mergeCell ref="C3:E3"/>
    <mergeCell ref="F3:F4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9"/>
  <sheetViews>
    <sheetView tabSelected="1" topLeftCell="A12" workbookViewId="0">
      <selection activeCell="D29" sqref="D29"/>
    </sheetView>
  </sheetViews>
  <sheetFormatPr defaultColWidth="9" defaultRowHeight="13.5"/>
  <cols>
    <col min="1" max="2" width="7" customWidth="1"/>
    <col min="3" max="3" width="21" customWidth="1"/>
    <col min="4" max="4" width="14.2583333333333" customWidth="1"/>
    <col min="5" max="5" width="7.5" customWidth="1"/>
    <col min="6" max="6" width="7.125" customWidth="1"/>
    <col min="7" max="7" width="30.7583333333333" customWidth="1"/>
    <col min="8" max="8" width="10.2583333333333" customWidth="1"/>
    <col min="9" max="9" width="10.875" customWidth="1"/>
    <col min="10" max="10" width="7.875" customWidth="1"/>
  </cols>
  <sheetData>
    <row r="1" ht="42.75" customHeight="1" spans="1:10">
      <c r="A1" s="48" t="s">
        <v>89</v>
      </c>
      <c r="B1" s="48"/>
      <c r="C1" s="48"/>
      <c r="D1" s="48"/>
      <c r="E1" s="48"/>
      <c r="F1" s="48"/>
      <c r="G1" s="48"/>
      <c r="H1" s="48"/>
      <c r="I1" s="48"/>
      <c r="J1" s="48"/>
    </row>
    <row r="2" ht="21.6" customHeight="1" spans="1:10">
      <c r="A2" s="49" t="s">
        <v>90</v>
      </c>
      <c r="B2" s="50"/>
      <c r="I2" s="72" t="s">
        <v>2</v>
      </c>
      <c r="J2" s="6"/>
    </row>
    <row r="3" ht="33" customHeight="1" spans="1:10">
      <c r="A3" s="30" t="s">
        <v>91</v>
      </c>
      <c r="B3" s="30"/>
      <c r="C3" s="30"/>
      <c r="D3" s="30"/>
      <c r="E3" s="30" t="s">
        <v>92</v>
      </c>
      <c r="F3" s="30"/>
      <c r="G3" s="30"/>
      <c r="H3" s="30"/>
      <c r="I3" s="30"/>
      <c r="J3" s="30" t="s">
        <v>40</v>
      </c>
    </row>
    <row r="4" ht="30.75" customHeight="1" spans="1:10">
      <c r="A4" s="30" t="s">
        <v>41</v>
      </c>
      <c r="B4" s="30"/>
      <c r="C4" s="30" t="s">
        <v>42</v>
      </c>
      <c r="D4" s="30" t="s">
        <v>7</v>
      </c>
      <c r="E4" s="30" t="s">
        <v>41</v>
      </c>
      <c r="F4" s="30"/>
      <c r="G4" s="30" t="s">
        <v>42</v>
      </c>
      <c r="H4" s="51" t="s">
        <v>93</v>
      </c>
      <c r="I4" s="30" t="s">
        <v>94</v>
      </c>
      <c r="J4" s="30"/>
    </row>
    <row r="5" ht="30.75" customHeight="1" spans="1:10">
      <c r="A5" s="52" t="s">
        <v>95</v>
      </c>
      <c r="B5" s="30" t="s">
        <v>96</v>
      </c>
      <c r="C5" s="30"/>
      <c r="D5" s="30"/>
      <c r="E5" s="30" t="s">
        <v>95</v>
      </c>
      <c r="F5" s="30" t="s">
        <v>96</v>
      </c>
      <c r="G5" s="30"/>
      <c r="H5" s="53"/>
      <c r="I5" s="30"/>
      <c r="J5" s="30"/>
    </row>
    <row r="6" ht="30.6" customHeight="1" spans="1:10">
      <c r="A6" s="54">
        <v>501</v>
      </c>
      <c r="B6" s="55"/>
      <c r="C6" s="31" t="s">
        <v>97</v>
      </c>
      <c r="D6" s="31">
        <f>SUM(D7:D15)</f>
        <v>224.17</v>
      </c>
      <c r="E6" s="26">
        <v>301</v>
      </c>
      <c r="F6" s="31"/>
      <c r="G6" s="31" t="s">
        <v>98</v>
      </c>
      <c r="H6" s="31">
        <f>SUM(H7:H15)</f>
        <v>224.17</v>
      </c>
      <c r="I6" s="31"/>
      <c r="J6" s="31"/>
    </row>
    <row r="7" ht="30.6" customHeight="1" spans="1:10">
      <c r="A7" s="56"/>
      <c r="B7" s="57" t="s">
        <v>99</v>
      </c>
      <c r="C7" s="58" t="s">
        <v>100</v>
      </c>
      <c r="D7" s="58">
        <f>H7+H8+H9</f>
        <v>151.63</v>
      </c>
      <c r="E7" s="58"/>
      <c r="F7" s="55" t="s">
        <v>99</v>
      </c>
      <c r="G7" s="31" t="s">
        <v>101</v>
      </c>
      <c r="H7" s="31">
        <f>'[2]2022支出明细'!$R$15</f>
        <v>39.33</v>
      </c>
      <c r="I7" s="31"/>
      <c r="J7" s="31"/>
    </row>
    <row r="8" ht="30.6" customHeight="1" spans="1:10">
      <c r="A8" s="59"/>
      <c r="B8" s="60"/>
      <c r="C8" s="61"/>
      <c r="D8" s="61"/>
      <c r="E8" s="61"/>
      <c r="F8" s="55" t="s">
        <v>102</v>
      </c>
      <c r="G8" s="31" t="s">
        <v>103</v>
      </c>
      <c r="H8" s="31">
        <f>'[2]2022支出明细'!$S$15</f>
        <v>100.96</v>
      </c>
      <c r="I8" s="31"/>
      <c r="J8" s="31"/>
    </row>
    <row r="9" ht="30.6" customHeight="1" spans="1:10">
      <c r="A9" s="62"/>
      <c r="B9" s="63"/>
      <c r="C9" s="64"/>
      <c r="D9" s="64"/>
      <c r="E9" s="64"/>
      <c r="F9" s="55" t="s">
        <v>104</v>
      </c>
      <c r="G9" s="31" t="s">
        <v>105</v>
      </c>
      <c r="H9" s="31">
        <f>'[2]2022支出明细'!$T$15</f>
        <v>11.34</v>
      </c>
      <c r="I9" s="31"/>
      <c r="J9" s="31"/>
    </row>
    <row r="10" ht="30.6" customHeight="1" spans="1:10">
      <c r="A10" s="56"/>
      <c r="B10" s="65" t="s">
        <v>102</v>
      </c>
      <c r="C10" s="31" t="s">
        <v>106</v>
      </c>
      <c r="D10" s="58">
        <f>H10+H11+H12+H13</f>
        <v>36.36</v>
      </c>
      <c r="E10" s="58"/>
      <c r="F10" s="55" t="s">
        <v>107</v>
      </c>
      <c r="G10" s="31" t="s">
        <v>108</v>
      </c>
      <c r="H10" s="31">
        <f>'[2]2022支出明细'!$W$15</f>
        <v>21.87</v>
      </c>
      <c r="I10" s="31"/>
      <c r="J10" s="31"/>
    </row>
    <row r="11" ht="30.6" customHeight="1" spans="1:10">
      <c r="A11" s="59"/>
      <c r="B11" s="65"/>
      <c r="C11" s="31"/>
      <c r="D11" s="61"/>
      <c r="E11" s="61"/>
      <c r="F11" s="55" t="s">
        <v>109</v>
      </c>
      <c r="G11" s="31" t="s">
        <v>110</v>
      </c>
      <c r="H11" s="31">
        <f>'[2]2022支出明细'!$Y$15</f>
        <v>11.89</v>
      </c>
      <c r="I11" s="31"/>
      <c r="J11" s="31"/>
    </row>
    <row r="12" ht="30.6" customHeight="1" spans="1:10">
      <c r="A12" s="59"/>
      <c r="B12" s="65"/>
      <c r="C12" s="31"/>
      <c r="D12" s="61"/>
      <c r="E12" s="61"/>
      <c r="F12" s="66">
        <v>11</v>
      </c>
      <c r="G12" s="31" t="s">
        <v>111</v>
      </c>
      <c r="H12" s="31">
        <f>'[2]2022支出明细'!$Z$15</f>
        <v>2.19</v>
      </c>
      <c r="I12" s="31"/>
      <c r="J12" s="31"/>
    </row>
    <row r="13" ht="30.6" customHeight="1" spans="1:10">
      <c r="A13" s="62"/>
      <c r="B13" s="65"/>
      <c r="C13" s="31"/>
      <c r="D13" s="64"/>
      <c r="E13" s="64"/>
      <c r="F13" s="66">
        <v>12</v>
      </c>
      <c r="G13" s="31" t="s">
        <v>112</v>
      </c>
      <c r="H13" s="31">
        <f>'[2]2022支出明细'!$AA$15</f>
        <v>0.41</v>
      </c>
      <c r="I13" s="31"/>
      <c r="J13" s="31"/>
    </row>
    <row r="14" ht="30.6" customHeight="1" spans="1:10">
      <c r="A14" s="62"/>
      <c r="B14" s="55" t="s">
        <v>104</v>
      </c>
      <c r="C14" s="31" t="s">
        <v>113</v>
      </c>
      <c r="D14" s="31">
        <f>H14</f>
        <v>17.69</v>
      </c>
      <c r="E14" s="31"/>
      <c r="F14" s="66">
        <v>13</v>
      </c>
      <c r="G14" s="31" t="s">
        <v>113</v>
      </c>
      <c r="H14" s="31">
        <f>'[2]2022支出明细'!$AE$15</f>
        <v>17.69</v>
      </c>
      <c r="I14" s="31"/>
      <c r="J14" s="31"/>
    </row>
    <row r="15" ht="30.6" customHeight="1" spans="1:10">
      <c r="A15" s="54"/>
      <c r="B15" s="55" t="s">
        <v>114</v>
      </c>
      <c r="C15" s="31" t="s">
        <v>115</v>
      </c>
      <c r="D15" s="31">
        <f>H15</f>
        <v>18.49</v>
      </c>
      <c r="E15" s="31"/>
      <c r="F15" s="57" t="s">
        <v>114</v>
      </c>
      <c r="G15" s="67" t="s">
        <v>116</v>
      </c>
      <c r="H15" s="58">
        <f>'[2]2022支出明细'!$AH$15+'[2]2022支出明细'!$AJ$15</f>
        <v>18.49</v>
      </c>
      <c r="I15" s="58"/>
      <c r="J15" s="31"/>
    </row>
    <row r="16" ht="30.6" customHeight="1" spans="1:10">
      <c r="A16" s="54" t="s">
        <v>117</v>
      </c>
      <c r="B16" s="55"/>
      <c r="C16" s="31" t="s">
        <v>118</v>
      </c>
      <c r="D16" s="31">
        <f>SUM(D17:D28)</f>
        <v>15.05</v>
      </c>
      <c r="E16" s="31">
        <v>302</v>
      </c>
      <c r="F16" s="55"/>
      <c r="G16" s="68" t="s">
        <v>119</v>
      </c>
      <c r="H16" s="31"/>
      <c r="I16" s="31">
        <f>SUM(I17:I28)</f>
        <v>15.05</v>
      </c>
      <c r="J16" s="31"/>
    </row>
    <row r="17" ht="30.6" customHeight="1" spans="1:10">
      <c r="A17" s="56"/>
      <c r="B17" s="69" t="s">
        <v>99</v>
      </c>
      <c r="C17" s="58" t="s">
        <v>120</v>
      </c>
      <c r="D17" s="58">
        <f>I17+I18+I19+I20+I21+I22+I23+I24</f>
        <v>8.55</v>
      </c>
      <c r="E17" s="58"/>
      <c r="F17" s="55" t="s">
        <v>99</v>
      </c>
      <c r="G17" s="68" t="s">
        <v>121</v>
      </c>
      <c r="H17" s="31"/>
      <c r="I17" s="31">
        <f>'[2]2022支出明细'!$AM$15</f>
        <v>1</v>
      </c>
      <c r="J17" s="31"/>
    </row>
    <row r="18" ht="30.6" customHeight="1" spans="1:10">
      <c r="A18" s="59"/>
      <c r="B18" s="70"/>
      <c r="C18" s="61"/>
      <c r="D18" s="61"/>
      <c r="E18" s="61"/>
      <c r="F18" s="55" t="s">
        <v>102</v>
      </c>
      <c r="G18" s="68" t="s">
        <v>122</v>
      </c>
      <c r="H18" s="31"/>
      <c r="I18" s="31">
        <f>'[2]2022支出明细'!$AN$15</f>
        <v>0.5</v>
      </c>
      <c r="J18" s="31"/>
    </row>
    <row r="19" ht="30.6" customHeight="1" spans="1:10">
      <c r="A19" s="59"/>
      <c r="B19" s="70"/>
      <c r="C19" s="61"/>
      <c r="D19" s="61"/>
      <c r="E19" s="61"/>
      <c r="F19" s="55" t="s">
        <v>123</v>
      </c>
      <c r="G19" s="68" t="s">
        <v>124</v>
      </c>
      <c r="H19" s="31"/>
      <c r="I19" s="31">
        <f>'[2]2022支出明细'!$AO$15</f>
        <v>0.5</v>
      </c>
      <c r="J19" s="31"/>
    </row>
    <row r="20" ht="30.6" customHeight="1" spans="1:10">
      <c r="A20" s="59"/>
      <c r="B20" s="70"/>
      <c r="C20" s="61"/>
      <c r="D20" s="61"/>
      <c r="E20" s="61"/>
      <c r="F20" s="63" t="s">
        <v>125</v>
      </c>
      <c r="G20" s="68" t="s">
        <v>126</v>
      </c>
      <c r="H20" s="64"/>
      <c r="I20" s="64">
        <f>'[2]2022支出明细'!$AP$15</f>
        <v>1</v>
      </c>
      <c r="J20" s="31"/>
    </row>
    <row r="21" ht="30.6" customHeight="1" spans="1:10">
      <c r="A21" s="59"/>
      <c r="B21" s="70"/>
      <c r="C21" s="61"/>
      <c r="D21" s="61"/>
      <c r="E21" s="61"/>
      <c r="F21" s="55" t="s">
        <v>127</v>
      </c>
      <c r="G21" s="68" t="s">
        <v>128</v>
      </c>
      <c r="H21" s="31"/>
      <c r="I21" s="31">
        <f>'[2]2022支出明细'!$AQ$15</f>
        <v>0.5</v>
      </c>
      <c r="J21" s="31"/>
    </row>
    <row r="22" ht="30.6" customHeight="1" spans="1:10">
      <c r="A22" s="59"/>
      <c r="B22" s="70"/>
      <c r="C22" s="61"/>
      <c r="D22" s="61"/>
      <c r="E22" s="61"/>
      <c r="F22" s="55" t="s">
        <v>129</v>
      </c>
      <c r="G22" s="68" t="s">
        <v>130</v>
      </c>
      <c r="H22" s="31"/>
      <c r="I22" s="31">
        <f>'[2]2022支出明细'!$AS$15</f>
        <v>2</v>
      </c>
      <c r="J22" s="31"/>
    </row>
    <row r="23" ht="30.6" customHeight="1" spans="1:10">
      <c r="A23" s="59"/>
      <c r="B23" s="70"/>
      <c r="C23" s="61"/>
      <c r="D23" s="61"/>
      <c r="E23" s="61"/>
      <c r="F23" s="55" t="s">
        <v>131</v>
      </c>
      <c r="G23" s="68" t="s">
        <v>132</v>
      </c>
      <c r="H23" s="31"/>
      <c r="I23" s="31">
        <f>'[2]2022支出明细'!$BB$15</f>
        <v>2.99</v>
      </c>
      <c r="J23" s="31"/>
    </row>
    <row r="24" ht="30.6" customHeight="1" spans="1:10">
      <c r="A24" s="62"/>
      <c r="B24" s="71"/>
      <c r="C24" s="64"/>
      <c r="D24" s="64"/>
      <c r="E24" s="64"/>
      <c r="F24" s="55" t="s">
        <v>133</v>
      </c>
      <c r="G24" s="68" t="s">
        <v>134</v>
      </c>
      <c r="H24" s="31"/>
      <c r="I24" s="31">
        <f>'[2]2022支出明细'!$BC$15</f>
        <v>0.06</v>
      </c>
      <c r="J24" s="31"/>
    </row>
    <row r="25" ht="30.6" customHeight="1" spans="1:10">
      <c r="A25" s="54"/>
      <c r="B25" s="55" t="s">
        <v>135</v>
      </c>
      <c r="C25" s="31" t="s">
        <v>136</v>
      </c>
      <c r="D25" s="31">
        <f>I25</f>
        <v>0</v>
      </c>
      <c r="E25" s="31"/>
      <c r="F25" s="55" t="s">
        <v>137</v>
      </c>
      <c r="G25" s="31" t="s">
        <v>136</v>
      </c>
      <c r="H25" s="31"/>
      <c r="I25" s="31"/>
      <c r="J25" s="31"/>
    </row>
    <row r="26" ht="30.6" customHeight="1" spans="1:10">
      <c r="A26" s="54"/>
      <c r="B26" s="55" t="s">
        <v>125</v>
      </c>
      <c r="C26" s="31" t="s">
        <v>138</v>
      </c>
      <c r="D26" s="31">
        <f>I26</f>
        <v>0</v>
      </c>
      <c r="E26" s="31"/>
      <c r="F26" s="55" t="s">
        <v>139</v>
      </c>
      <c r="G26" s="31" t="s">
        <v>138</v>
      </c>
      <c r="H26" s="31"/>
      <c r="I26" s="31"/>
      <c r="J26" s="31"/>
    </row>
    <row r="27" ht="30.6" customHeight="1" spans="1:10">
      <c r="A27" s="54"/>
      <c r="B27" s="55" t="s">
        <v>107</v>
      </c>
      <c r="C27" s="31" t="s">
        <v>140</v>
      </c>
      <c r="D27" s="31">
        <f>I27</f>
        <v>3</v>
      </c>
      <c r="E27" s="31"/>
      <c r="F27" s="55" t="s">
        <v>141</v>
      </c>
      <c r="G27" s="31" t="s">
        <v>140</v>
      </c>
      <c r="H27" s="31"/>
      <c r="I27" s="31">
        <f>'[2]2022支出明细'!$BE$15</f>
        <v>3</v>
      </c>
      <c r="J27" s="31"/>
    </row>
    <row r="28" ht="30.6" customHeight="1" spans="1:10">
      <c r="A28" s="54"/>
      <c r="B28" s="55" t="s">
        <v>114</v>
      </c>
      <c r="C28" s="31" t="s">
        <v>142</v>
      </c>
      <c r="D28" s="31">
        <f>I28</f>
        <v>3.5</v>
      </c>
      <c r="E28" s="31"/>
      <c r="F28" s="55" t="s">
        <v>114</v>
      </c>
      <c r="G28" s="31" t="s">
        <v>142</v>
      </c>
      <c r="H28" s="31"/>
      <c r="I28" s="31">
        <f>'[2]2022支出明细'!$BG$15</f>
        <v>3.5</v>
      </c>
      <c r="J28" s="31"/>
    </row>
    <row r="29" ht="30.6" customHeight="1" spans="1:10">
      <c r="A29" s="17"/>
      <c r="B29" s="31" t="s">
        <v>7</v>
      </c>
      <c r="C29" s="31"/>
      <c r="D29" s="31">
        <f>D6+D16</f>
        <v>239.22</v>
      </c>
      <c r="E29" s="31"/>
      <c r="F29" s="31"/>
      <c r="G29" s="31"/>
      <c r="H29" s="31"/>
      <c r="I29" s="31"/>
      <c r="J29" s="31"/>
    </row>
  </sheetData>
  <mergeCells count="28">
    <mergeCell ref="A1:J1"/>
    <mergeCell ref="I2:J2"/>
    <mergeCell ref="A3:D3"/>
    <mergeCell ref="E3:I3"/>
    <mergeCell ref="A4:B4"/>
    <mergeCell ref="E4:F4"/>
    <mergeCell ref="B29:C29"/>
    <mergeCell ref="A7:A9"/>
    <mergeCell ref="A10:A13"/>
    <mergeCell ref="A17:A24"/>
    <mergeCell ref="B7:B9"/>
    <mergeCell ref="B10:B13"/>
    <mergeCell ref="B17:B24"/>
    <mergeCell ref="C4:C5"/>
    <mergeCell ref="C7:C9"/>
    <mergeCell ref="C10:C13"/>
    <mergeCell ref="C17:C24"/>
    <mergeCell ref="D4:D5"/>
    <mergeCell ref="D7:D9"/>
    <mergeCell ref="D10:D13"/>
    <mergeCell ref="D17:D24"/>
    <mergeCell ref="E7:E9"/>
    <mergeCell ref="E10:E13"/>
    <mergeCell ref="E17:E24"/>
    <mergeCell ref="G4:G5"/>
    <mergeCell ref="H4:H5"/>
    <mergeCell ref="I4:I5"/>
    <mergeCell ref="J3:J4"/>
  </mergeCells>
  <pageMargins left="0.7" right="0.7" top="0.75" bottom="0.75" header="0.3" footer="0.3"/>
  <pageSetup paperSize="9" scale="87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C7" sqref="C7"/>
    </sheetView>
  </sheetViews>
  <sheetFormatPr defaultColWidth="9" defaultRowHeight="13.5"/>
  <cols>
    <col min="1" max="18" width="6.875" customWidth="1"/>
  </cols>
  <sheetData>
    <row r="1" ht="30" customHeight="1" spans="1:18">
      <c r="A1" s="23" t="s">
        <v>143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ht="20.45" customHeight="1" spans="1:18">
      <c r="A2" s="43" t="s">
        <v>144</v>
      </c>
      <c r="B2" s="43"/>
      <c r="C2" s="44"/>
      <c r="D2" s="44"/>
      <c r="E2" s="44"/>
      <c r="F2" s="44"/>
      <c r="G2" s="45"/>
      <c r="H2" s="44"/>
      <c r="I2" s="44"/>
      <c r="J2" s="44"/>
      <c r="K2" s="44"/>
      <c r="L2" s="44"/>
      <c r="M2" s="44"/>
      <c r="N2" s="44"/>
      <c r="O2" s="44"/>
      <c r="P2" s="44"/>
      <c r="Q2" s="6" t="s">
        <v>2</v>
      </c>
      <c r="R2" s="6"/>
    </row>
    <row r="3" ht="49.15" customHeight="1" spans="1:18">
      <c r="A3" s="46" t="s">
        <v>145</v>
      </c>
      <c r="B3" s="46"/>
      <c r="C3" s="46"/>
      <c r="D3" s="46"/>
      <c r="E3" s="46"/>
      <c r="F3" s="46"/>
      <c r="G3" s="46" t="s">
        <v>146</v>
      </c>
      <c r="H3" s="46"/>
      <c r="I3" s="46"/>
      <c r="J3" s="46"/>
      <c r="K3" s="46"/>
      <c r="L3" s="46"/>
      <c r="M3" s="46" t="s">
        <v>147</v>
      </c>
      <c r="N3" s="46"/>
      <c r="O3" s="46"/>
      <c r="P3" s="46"/>
      <c r="Q3" s="46"/>
      <c r="R3" s="46"/>
    </row>
    <row r="4" ht="49.15" customHeight="1" spans="1:18">
      <c r="A4" s="10" t="s">
        <v>7</v>
      </c>
      <c r="B4" s="7" t="s">
        <v>148</v>
      </c>
      <c r="C4" s="10" t="s">
        <v>149</v>
      </c>
      <c r="D4" s="10"/>
      <c r="E4" s="10"/>
      <c r="F4" s="7" t="s">
        <v>138</v>
      </c>
      <c r="G4" s="10" t="s">
        <v>7</v>
      </c>
      <c r="H4" s="7" t="s">
        <v>148</v>
      </c>
      <c r="I4" s="10" t="s">
        <v>149</v>
      </c>
      <c r="J4" s="10"/>
      <c r="K4" s="10"/>
      <c r="L4" s="7" t="s">
        <v>138</v>
      </c>
      <c r="M4" s="10" t="s">
        <v>7</v>
      </c>
      <c r="N4" s="7" t="s">
        <v>148</v>
      </c>
      <c r="O4" s="10" t="s">
        <v>149</v>
      </c>
      <c r="P4" s="10"/>
      <c r="Q4" s="10"/>
      <c r="R4" s="7" t="s">
        <v>138</v>
      </c>
    </row>
    <row r="5" ht="52.5" customHeight="1" spans="1:18">
      <c r="A5" s="10"/>
      <c r="B5" s="7"/>
      <c r="C5" s="7" t="s">
        <v>43</v>
      </c>
      <c r="D5" s="7" t="s">
        <v>150</v>
      </c>
      <c r="E5" s="7" t="s">
        <v>151</v>
      </c>
      <c r="F5" s="7"/>
      <c r="G5" s="10"/>
      <c r="H5" s="7"/>
      <c r="I5" s="7" t="s">
        <v>43</v>
      </c>
      <c r="J5" s="7" t="s">
        <v>150</v>
      </c>
      <c r="K5" s="7" t="s">
        <v>151</v>
      </c>
      <c r="L5" s="7"/>
      <c r="M5" s="10"/>
      <c r="N5" s="7"/>
      <c r="O5" s="7" t="s">
        <v>43</v>
      </c>
      <c r="P5" s="7" t="s">
        <v>150</v>
      </c>
      <c r="Q5" s="7" t="s">
        <v>151</v>
      </c>
      <c r="R5" s="7"/>
    </row>
    <row r="6" ht="43.5" customHeight="1" spans="1:18">
      <c r="A6" s="9">
        <f>F6+E6</f>
        <v>3</v>
      </c>
      <c r="B6" s="9"/>
      <c r="C6" s="9">
        <f>E6</f>
        <v>3</v>
      </c>
      <c r="D6" s="9"/>
      <c r="E6" s="9">
        <f>G6</f>
        <v>3</v>
      </c>
      <c r="F6" s="9"/>
      <c r="G6" s="9">
        <f>H6+I6+L6</f>
        <v>3</v>
      </c>
      <c r="H6" s="9"/>
      <c r="I6" s="9">
        <f>K6</f>
        <v>3</v>
      </c>
      <c r="J6" s="9"/>
      <c r="K6" s="9">
        <f>'[2]2021支出明细'!$BE$15</f>
        <v>3</v>
      </c>
      <c r="L6" s="9">
        <v>0</v>
      </c>
      <c r="M6" s="9">
        <f>N6+O6+R6</f>
        <v>3</v>
      </c>
      <c r="N6" s="9"/>
      <c r="O6" s="9">
        <f>P6+Q6</f>
        <v>3</v>
      </c>
      <c r="P6" s="9"/>
      <c r="Q6" s="9">
        <f>表三一般公共预算基本支出表!I27</f>
        <v>3</v>
      </c>
      <c r="R6" s="9"/>
    </row>
    <row r="7" ht="43.5" customHeight="1" spans="1:18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</row>
    <row r="8" ht="43.5" customHeight="1" spans="1:18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ht="43.5" customHeight="1" spans="1:18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ht="43.5" customHeight="1" spans="1:18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</row>
    <row r="11" ht="20.25" spans="1:12">
      <c r="A11" s="47" t="s">
        <v>152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</row>
    <row r="12" ht="20.25" spans="1:12">
      <c r="A12" s="28" t="s">
        <v>153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</row>
  </sheetData>
  <mergeCells count="20">
    <mergeCell ref="A1:R1"/>
    <mergeCell ref="A2:B2"/>
    <mergeCell ref="Q2:R2"/>
    <mergeCell ref="A3:F3"/>
    <mergeCell ref="G3:L3"/>
    <mergeCell ref="M3:R3"/>
    <mergeCell ref="C4:E4"/>
    <mergeCell ref="I4:K4"/>
    <mergeCell ref="O4:Q4"/>
    <mergeCell ref="A12:F12"/>
    <mergeCell ref="G12:L12"/>
    <mergeCell ref="A4:A5"/>
    <mergeCell ref="B4:B5"/>
    <mergeCell ref="F4:F5"/>
    <mergeCell ref="G4:G5"/>
    <mergeCell ref="H4:H5"/>
    <mergeCell ref="L4:L5"/>
    <mergeCell ref="M4:M5"/>
    <mergeCell ref="N4:N5"/>
    <mergeCell ref="R4:R5"/>
  </mergeCells>
  <pageMargins left="0.7" right="0.7" top="0.75" bottom="0.75" header="0.3" footer="0.3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K8" sqref="K8"/>
    </sheetView>
  </sheetViews>
  <sheetFormatPr defaultColWidth="9" defaultRowHeight="13.5" outlineLevelCol="5"/>
  <cols>
    <col min="1" max="1" width="15.5" customWidth="1"/>
    <col min="2" max="2" width="20.125" customWidth="1"/>
    <col min="3" max="3" width="16.875" style="38" customWidth="1"/>
    <col min="4" max="4" width="14.7583333333333" customWidth="1"/>
    <col min="5" max="5" width="12.2583333333333" customWidth="1"/>
    <col min="6" max="6" width="12.375" customWidth="1"/>
  </cols>
  <sheetData>
    <row r="1" ht="36" customHeight="1" spans="1:6">
      <c r="A1" s="23" t="s">
        <v>154</v>
      </c>
      <c r="B1" s="23"/>
      <c r="C1" s="23"/>
      <c r="D1" s="23"/>
      <c r="E1" s="23"/>
      <c r="F1" s="23"/>
    </row>
    <row r="2" ht="21" customHeight="1" spans="1:6">
      <c r="A2" s="29" t="s">
        <v>155</v>
      </c>
      <c r="E2" s="6" t="s">
        <v>2</v>
      </c>
      <c r="F2" s="6"/>
    </row>
    <row r="3" ht="40.5" customHeight="1" spans="1:6">
      <c r="A3" s="39" t="s">
        <v>41</v>
      </c>
      <c r="B3" s="39" t="s">
        <v>156</v>
      </c>
      <c r="C3" s="40" t="s">
        <v>157</v>
      </c>
      <c r="D3" s="39" t="s">
        <v>158</v>
      </c>
      <c r="E3" s="39"/>
      <c r="F3" s="39"/>
    </row>
    <row r="4" ht="31.5" customHeight="1" spans="1:6">
      <c r="A4" s="39"/>
      <c r="B4" s="39"/>
      <c r="C4" s="40"/>
      <c r="D4" s="39" t="s">
        <v>7</v>
      </c>
      <c r="E4" s="39" t="s">
        <v>44</v>
      </c>
      <c r="F4" s="39" t="s">
        <v>45</v>
      </c>
    </row>
    <row r="5" ht="27.6" customHeight="1" spans="1:6">
      <c r="A5" s="9">
        <v>2082201</v>
      </c>
      <c r="B5" s="9" t="s">
        <v>159</v>
      </c>
      <c r="C5" s="41">
        <v>126001</v>
      </c>
      <c r="D5" s="9">
        <v>13.86</v>
      </c>
      <c r="E5" s="9"/>
      <c r="F5" s="9">
        <v>13.86</v>
      </c>
    </row>
    <row r="6" ht="27.6" customHeight="1" spans="1:6">
      <c r="A6" s="9"/>
      <c r="B6" s="9"/>
      <c r="C6" s="41"/>
      <c r="D6" s="9"/>
      <c r="E6" s="9"/>
      <c r="F6" s="9"/>
    </row>
    <row r="7" ht="27.6" customHeight="1" spans="1:6">
      <c r="A7" s="9"/>
      <c r="B7" s="9"/>
      <c r="C7" s="41"/>
      <c r="D7" s="9"/>
      <c r="E7" s="9"/>
      <c r="F7" s="9"/>
    </row>
    <row r="8" ht="27.6" customHeight="1" spans="1:6">
      <c r="A8" s="9"/>
      <c r="B8" s="9"/>
      <c r="C8" s="41"/>
      <c r="D8" s="9"/>
      <c r="E8" s="9"/>
      <c r="F8" s="9"/>
    </row>
    <row r="9" ht="27.6" customHeight="1" spans="1:6">
      <c r="A9" s="9"/>
      <c r="B9" s="9"/>
      <c r="C9" s="41"/>
      <c r="D9" s="9"/>
      <c r="E9" s="9"/>
      <c r="F9" s="9"/>
    </row>
    <row r="10" ht="27.6" customHeight="1" spans="1:6">
      <c r="A10" s="9"/>
      <c r="B10" s="9"/>
      <c r="C10" s="41"/>
      <c r="D10" s="9"/>
      <c r="E10" s="9"/>
      <c r="F10" s="9"/>
    </row>
    <row r="11" ht="27.6" customHeight="1" spans="1:6">
      <c r="A11" s="9"/>
      <c r="B11" s="9"/>
      <c r="C11" s="41"/>
      <c r="D11" s="9"/>
      <c r="E11" s="9"/>
      <c r="F11" s="9"/>
    </row>
    <row r="12" ht="27.6" customHeight="1" spans="1:6">
      <c r="A12" s="9"/>
      <c r="B12" s="9"/>
      <c r="C12" s="41"/>
      <c r="D12" s="9"/>
      <c r="E12" s="9"/>
      <c r="F12" s="9"/>
    </row>
    <row r="13" ht="27.6" customHeight="1" spans="1:6">
      <c r="A13" s="9"/>
      <c r="B13" s="9"/>
      <c r="C13" s="41"/>
      <c r="D13" s="9"/>
      <c r="E13" s="9"/>
      <c r="F13" s="9"/>
    </row>
    <row r="14" ht="27.6" customHeight="1" spans="1:6">
      <c r="A14" s="9"/>
      <c r="B14" s="9"/>
      <c r="C14" s="41"/>
      <c r="D14" s="9"/>
      <c r="E14" s="9"/>
      <c r="F14" s="9"/>
    </row>
    <row r="15" ht="27.6" customHeight="1" spans="1:6">
      <c r="A15" s="9"/>
      <c r="B15" s="9"/>
      <c r="C15" s="41"/>
      <c r="D15" s="9"/>
      <c r="E15" s="9"/>
      <c r="F15" s="9"/>
    </row>
    <row r="16" ht="27.6" customHeight="1" spans="1:6">
      <c r="A16" s="9"/>
      <c r="B16" s="9"/>
      <c r="C16" s="41"/>
      <c r="D16" s="9"/>
      <c r="E16" s="9"/>
      <c r="F16" s="9"/>
    </row>
    <row r="17" ht="27.6" customHeight="1" spans="1:6">
      <c r="A17" s="9"/>
      <c r="B17" s="9"/>
      <c r="C17" s="41"/>
      <c r="D17" s="9"/>
      <c r="E17" s="9"/>
      <c r="F17" s="9"/>
    </row>
    <row r="18" ht="27.6" customHeight="1" spans="1:6">
      <c r="A18" s="9"/>
      <c r="B18" s="9"/>
      <c r="C18" s="41"/>
      <c r="D18" s="9"/>
      <c r="E18" s="9"/>
      <c r="F18" s="9"/>
    </row>
    <row r="19" ht="27.6" customHeight="1" spans="1:6">
      <c r="A19" s="9"/>
      <c r="B19" s="9"/>
      <c r="C19" s="41"/>
      <c r="D19" s="9"/>
      <c r="E19" s="9"/>
      <c r="F19" s="9"/>
    </row>
    <row r="20" ht="27.6" customHeight="1" spans="1:6">
      <c r="A20" s="10" t="s">
        <v>7</v>
      </c>
      <c r="B20" s="10"/>
      <c r="C20" s="41"/>
      <c r="D20" s="9"/>
      <c r="E20" s="9"/>
      <c r="F20" s="9"/>
    </row>
    <row r="21" ht="27.6" customHeight="1" spans="1:6">
      <c r="A21" s="42" t="s">
        <v>160</v>
      </c>
      <c r="B21" s="42"/>
      <c r="C21" s="42"/>
      <c r="D21" s="42"/>
      <c r="E21" s="42"/>
      <c r="F21" s="42"/>
    </row>
    <row r="22" ht="20.25" spans="1:6">
      <c r="A22" s="28" t="s">
        <v>152</v>
      </c>
      <c r="B22" s="28"/>
      <c r="C22" s="28"/>
      <c r="D22" s="28"/>
      <c r="E22" s="28"/>
      <c r="F22" s="28"/>
    </row>
    <row r="23" ht="20.25" spans="1:6">
      <c r="A23" s="28" t="s">
        <v>161</v>
      </c>
      <c r="B23" s="28"/>
      <c r="C23" s="28"/>
      <c r="D23" s="28"/>
      <c r="E23" s="28"/>
      <c r="F23" s="28"/>
    </row>
  </sheetData>
  <mergeCells count="10">
    <mergeCell ref="A1:F1"/>
    <mergeCell ref="E2:F2"/>
    <mergeCell ref="D3:F3"/>
    <mergeCell ref="A20:B20"/>
    <mergeCell ref="A21:F21"/>
    <mergeCell ref="A22:F22"/>
    <mergeCell ref="A23:F23"/>
    <mergeCell ref="A3:A4"/>
    <mergeCell ref="B3:B4"/>
    <mergeCell ref="C3:C4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opLeftCell="A21" workbookViewId="0">
      <selection activeCell="B8" sqref="B8"/>
    </sheetView>
  </sheetViews>
  <sheetFormatPr defaultColWidth="9" defaultRowHeight="13.5" outlineLevelCol="3"/>
  <cols>
    <col min="1" max="1" width="28" customWidth="1"/>
    <col min="2" max="2" width="27" customWidth="1"/>
    <col min="3" max="3" width="27.7583333333333" customWidth="1"/>
    <col min="4" max="4" width="27.5" style="22" customWidth="1"/>
  </cols>
  <sheetData>
    <row r="1" ht="33.75" customHeight="1" spans="1:4">
      <c r="A1" s="23" t="s">
        <v>162</v>
      </c>
      <c r="B1" s="23"/>
      <c r="C1" s="23"/>
      <c r="D1" s="23"/>
    </row>
    <row r="2" ht="21.6" customHeight="1" spans="1:4">
      <c r="A2" s="29" t="s">
        <v>163</v>
      </c>
      <c r="D2" s="1" t="s">
        <v>2</v>
      </c>
    </row>
    <row r="3" ht="28.15" customHeight="1" spans="1:4">
      <c r="A3" s="30" t="s">
        <v>3</v>
      </c>
      <c r="B3" s="30"/>
      <c r="C3" s="30" t="s">
        <v>4</v>
      </c>
      <c r="D3" s="30"/>
    </row>
    <row r="4" ht="28.15" customHeight="1" spans="1:4">
      <c r="A4" s="31" t="s">
        <v>5</v>
      </c>
      <c r="B4" s="31" t="s">
        <v>6</v>
      </c>
      <c r="C4" s="31" t="s">
        <v>5</v>
      </c>
      <c r="D4" s="31" t="s">
        <v>6</v>
      </c>
    </row>
    <row r="5" ht="28.15" customHeight="1" spans="1:4">
      <c r="A5" s="32" t="s">
        <v>164</v>
      </c>
      <c r="B5" s="33">
        <f>D28</f>
        <v>2505.47</v>
      </c>
      <c r="C5" s="31" t="s">
        <v>11</v>
      </c>
      <c r="D5" s="34">
        <f>SUM(D6:D23)</f>
        <v>2505.47</v>
      </c>
    </row>
    <row r="6" ht="28.15" customHeight="1" spans="1:4">
      <c r="A6" s="32" t="s">
        <v>165</v>
      </c>
      <c r="B6" s="31"/>
      <c r="C6" s="35" t="s">
        <v>13</v>
      </c>
      <c r="D6" s="34">
        <f>表一财政拨款收支总表!D6</f>
        <v>185.17</v>
      </c>
    </row>
    <row r="7" ht="28.15" customHeight="1" spans="1:4">
      <c r="A7" s="32" t="s">
        <v>166</v>
      </c>
      <c r="B7" s="31"/>
      <c r="C7" s="36" t="s">
        <v>15</v>
      </c>
      <c r="D7" s="34">
        <f>表一财政拨款收支总表!D7</f>
        <v>0</v>
      </c>
    </row>
    <row r="8" ht="28.15" customHeight="1" spans="1:4">
      <c r="A8" s="32" t="s">
        <v>167</v>
      </c>
      <c r="B8" s="31"/>
      <c r="C8" s="36" t="s">
        <v>16</v>
      </c>
      <c r="D8" s="34">
        <f>表一财政拨款收支总表!D8</f>
        <v>0</v>
      </c>
    </row>
    <row r="9" ht="28.15" customHeight="1" spans="1:4">
      <c r="A9" s="32" t="s">
        <v>168</v>
      </c>
      <c r="B9" s="31"/>
      <c r="C9" s="36" t="s">
        <v>18</v>
      </c>
      <c r="D9" s="34">
        <f>表一财政拨款收支总表!D9</f>
        <v>0</v>
      </c>
    </row>
    <row r="10" ht="28.15" customHeight="1" spans="1:4">
      <c r="A10" s="32"/>
      <c r="B10" s="31"/>
      <c r="C10" s="36" t="s">
        <v>19</v>
      </c>
      <c r="D10" s="34">
        <f>表一财政拨款收支总表!D10</f>
        <v>0</v>
      </c>
    </row>
    <row r="11" ht="28.15" customHeight="1" spans="1:4">
      <c r="A11" s="32"/>
      <c r="B11" s="31"/>
      <c r="C11" s="36" t="s">
        <v>20</v>
      </c>
      <c r="D11" s="34">
        <f>表一财政拨款收支总表!D11</f>
        <v>0</v>
      </c>
    </row>
    <row r="12" ht="28.15" customHeight="1" spans="1:4">
      <c r="A12" s="32"/>
      <c r="B12" s="31"/>
      <c r="C12" s="36" t="s">
        <v>21</v>
      </c>
      <c r="D12" s="34">
        <f>表一财政拨款收支总表!D12</f>
        <v>0</v>
      </c>
    </row>
    <row r="13" ht="28.15" customHeight="1" spans="1:4">
      <c r="A13" s="32"/>
      <c r="B13" s="31"/>
      <c r="C13" s="36" t="s">
        <v>22</v>
      </c>
      <c r="D13" s="34">
        <f>表一财政拨款收支总表!D13</f>
        <v>22.28</v>
      </c>
    </row>
    <row r="14" ht="28.15" customHeight="1" spans="1:4">
      <c r="A14" s="32"/>
      <c r="B14" s="31"/>
      <c r="C14" s="36" t="s">
        <v>23</v>
      </c>
      <c r="D14" s="34">
        <f>表一财政拨款收支总表!D14</f>
        <v>14.08</v>
      </c>
    </row>
    <row r="15" ht="28.15" customHeight="1" spans="1:4">
      <c r="A15" s="32"/>
      <c r="B15" s="31"/>
      <c r="C15" s="36" t="s">
        <v>24</v>
      </c>
      <c r="D15" s="34">
        <f>表一财政拨款收支总表!D15</f>
        <v>0</v>
      </c>
    </row>
    <row r="16" ht="28.15" customHeight="1" spans="1:4">
      <c r="A16" s="32"/>
      <c r="B16" s="31"/>
      <c r="C16" s="36" t="s">
        <v>25</v>
      </c>
      <c r="D16" s="34">
        <f>表一财政拨款收支总表!D16</f>
        <v>0</v>
      </c>
    </row>
    <row r="17" ht="28.15" customHeight="1" spans="1:4">
      <c r="A17" s="32"/>
      <c r="B17" s="31"/>
      <c r="C17" s="36" t="s">
        <v>26</v>
      </c>
      <c r="D17" s="34">
        <f>表一财政拨款收支总表!D17</f>
        <v>2266.25</v>
      </c>
    </row>
    <row r="18" ht="28.15" customHeight="1" spans="1:4">
      <c r="A18" s="32"/>
      <c r="B18" s="31"/>
      <c r="C18" s="36" t="s">
        <v>27</v>
      </c>
      <c r="D18" s="34">
        <f>表一财政拨款收支总表!D18</f>
        <v>0</v>
      </c>
    </row>
    <row r="19" ht="28.15" customHeight="1" spans="1:4">
      <c r="A19" s="32"/>
      <c r="B19" s="31"/>
      <c r="C19" s="36" t="s">
        <v>28</v>
      </c>
      <c r="D19" s="34">
        <f>表一财政拨款收支总表!D19</f>
        <v>0</v>
      </c>
    </row>
    <row r="20" ht="28.15" customHeight="1" spans="1:4">
      <c r="A20" s="32"/>
      <c r="B20" s="31"/>
      <c r="C20" s="36" t="s">
        <v>29</v>
      </c>
      <c r="D20" s="34">
        <f>表一财政拨款收支总表!D20</f>
        <v>0</v>
      </c>
    </row>
    <row r="21" ht="28.15" customHeight="1" spans="1:4">
      <c r="A21" s="32"/>
      <c r="B21" s="31"/>
      <c r="C21" s="36" t="s">
        <v>30</v>
      </c>
      <c r="D21" s="34">
        <f>表一财政拨款收支总表!D21</f>
        <v>0</v>
      </c>
    </row>
    <row r="22" ht="28.15" customHeight="1" spans="1:4">
      <c r="A22" s="32"/>
      <c r="B22" s="31"/>
      <c r="C22" s="36" t="s">
        <v>31</v>
      </c>
      <c r="D22" s="34">
        <f>表一财政拨款收支总表!D22</f>
        <v>0</v>
      </c>
    </row>
    <row r="23" ht="28.15" customHeight="1" spans="1:4">
      <c r="A23" s="32"/>
      <c r="B23" s="31"/>
      <c r="C23" s="36" t="s">
        <v>32</v>
      </c>
      <c r="D23" s="34">
        <f>表一财政拨款收支总表!D23</f>
        <v>17.69</v>
      </c>
    </row>
    <row r="24" ht="28.15" customHeight="1" spans="1:4">
      <c r="A24" s="31" t="s">
        <v>169</v>
      </c>
      <c r="B24" s="33">
        <f>SUM(B5:B23)</f>
        <v>2505.47</v>
      </c>
      <c r="C24" s="36"/>
      <c r="D24" s="37"/>
    </row>
    <row r="25" ht="28.15" customHeight="1" spans="1:4">
      <c r="A25" s="32" t="s">
        <v>170</v>
      </c>
      <c r="B25" s="31"/>
      <c r="C25" s="31"/>
      <c r="D25" s="31"/>
    </row>
    <row r="26" ht="28.15" customHeight="1" spans="1:4">
      <c r="A26" s="31" t="s">
        <v>171</v>
      </c>
      <c r="B26" s="32"/>
      <c r="C26" s="31" t="s">
        <v>172</v>
      </c>
      <c r="D26" s="31"/>
    </row>
    <row r="27" ht="28.15" customHeight="1" spans="1:4">
      <c r="A27" s="31"/>
      <c r="B27" s="31"/>
      <c r="C27" s="31"/>
      <c r="D27" s="31"/>
    </row>
    <row r="28" ht="28.15" customHeight="1" spans="1:4">
      <c r="A28" s="31" t="s">
        <v>34</v>
      </c>
      <c r="B28" s="33">
        <f>SUM(B24:B27)</f>
        <v>2505.47</v>
      </c>
      <c r="C28" s="31" t="s">
        <v>35</v>
      </c>
      <c r="D28" s="33">
        <f>D6+D7+D8+D9+D10+D11+D12+D13+D14+D15+D16+D17+D18+D19+D20+D21+D22+D23</f>
        <v>2505.47</v>
      </c>
    </row>
  </sheetData>
  <mergeCells count="3">
    <mergeCell ref="A1:D1"/>
    <mergeCell ref="A3:B3"/>
    <mergeCell ref="C3:D3"/>
  </mergeCells>
  <pageMargins left="0.7" right="0.7" top="0.75" bottom="0.75" header="0.3" footer="0.3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"/>
  <sheetViews>
    <sheetView topLeftCell="A21" workbookViewId="0">
      <selection activeCell="G27" sqref="G27"/>
    </sheetView>
  </sheetViews>
  <sheetFormatPr defaultColWidth="9" defaultRowHeight="27.75" customHeight="1"/>
  <cols>
    <col min="1" max="1" width="14" customWidth="1"/>
    <col min="2" max="2" width="64.125" customWidth="1"/>
    <col min="3" max="3" width="12.625" customWidth="1"/>
    <col min="5" max="5" width="13.625" style="22" customWidth="1"/>
    <col min="6" max="6" width="14.5" customWidth="1"/>
    <col min="8" max="8" width="9.25833333333333" customWidth="1"/>
    <col min="10" max="10" width="9.875" customWidth="1"/>
    <col min="11" max="11" width="9.75833333333333" customWidth="1"/>
    <col min="12" max="12" width="13" customWidth="1"/>
  </cols>
  <sheetData>
    <row r="1" ht="44.25" customHeight="1" spans="1:12">
      <c r="A1" s="23" t="s">
        <v>173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customHeight="1" spans="1:12">
      <c r="A2" s="24" t="s">
        <v>174</v>
      </c>
      <c r="B2" s="24"/>
      <c r="K2" s="6" t="s">
        <v>2</v>
      </c>
      <c r="L2" s="6"/>
    </row>
    <row r="3" ht="41.45" customHeight="1" spans="1:12">
      <c r="A3" s="7" t="s">
        <v>175</v>
      </c>
      <c r="B3" s="7"/>
      <c r="C3" s="7" t="s">
        <v>7</v>
      </c>
      <c r="D3" s="7" t="s">
        <v>171</v>
      </c>
      <c r="E3" s="7" t="s">
        <v>176</v>
      </c>
      <c r="F3" s="7" t="s">
        <v>177</v>
      </c>
      <c r="G3" s="7" t="s">
        <v>178</v>
      </c>
      <c r="H3" s="7" t="s">
        <v>179</v>
      </c>
      <c r="I3" s="7" t="s">
        <v>180</v>
      </c>
      <c r="J3" s="7" t="s">
        <v>181</v>
      </c>
      <c r="K3" s="7" t="s">
        <v>182</v>
      </c>
      <c r="L3" s="7" t="s">
        <v>170</v>
      </c>
    </row>
    <row r="4" customHeight="1" spans="1:12">
      <c r="A4" s="9" t="s">
        <v>41</v>
      </c>
      <c r="B4" s="10" t="s">
        <v>42</v>
      </c>
      <c r="C4" s="9"/>
      <c r="D4" s="9"/>
      <c r="E4" s="10"/>
      <c r="F4" s="9"/>
      <c r="G4" s="9"/>
      <c r="H4" s="9"/>
      <c r="I4" s="9"/>
      <c r="J4" s="9"/>
      <c r="K4" s="9"/>
      <c r="L4" s="9"/>
    </row>
    <row r="5" customHeight="1" spans="1:12">
      <c r="A5" s="12" t="s">
        <v>46</v>
      </c>
      <c r="B5" s="12" t="s">
        <v>47</v>
      </c>
      <c r="C5" s="13">
        <f>表二一般公共预算支出表!C5</f>
        <v>22.28</v>
      </c>
      <c r="D5" s="25"/>
      <c r="E5" s="13">
        <f>C5</f>
        <v>22.28</v>
      </c>
      <c r="F5" s="20"/>
      <c r="G5" s="20"/>
      <c r="H5" s="20"/>
      <c r="I5" s="20"/>
      <c r="J5" s="20"/>
      <c r="K5" s="20"/>
      <c r="L5" s="20"/>
    </row>
    <row r="6" customHeight="1" spans="1:12">
      <c r="A6" s="12" t="s">
        <v>48</v>
      </c>
      <c r="B6" s="12" t="s">
        <v>49</v>
      </c>
      <c r="C6" s="13">
        <f>表二一般公共预算支出表!C6</f>
        <v>21.87</v>
      </c>
      <c r="D6" s="25"/>
      <c r="E6" s="13">
        <f t="shared" ref="E6:E28" si="0">C6</f>
        <v>21.87</v>
      </c>
      <c r="F6" s="20"/>
      <c r="G6" s="20"/>
      <c r="H6" s="20"/>
      <c r="I6" s="20"/>
      <c r="J6" s="20"/>
      <c r="K6" s="20"/>
      <c r="L6" s="20"/>
    </row>
    <row r="7" customHeight="1" spans="1:12">
      <c r="A7" s="12" t="s">
        <v>50</v>
      </c>
      <c r="B7" s="12" t="s">
        <v>51</v>
      </c>
      <c r="C7" s="13">
        <f>表二一般公共预算支出表!C7</f>
        <v>21.87</v>
      </c>
      <c r="D7" s="25"/>
      <c r="E7" s="13">
        <f t="shared" si="0"/>
        <v>21.87</v>
      </c>
      <c r="F7" s="20"/>
      <c r="G7" s="20"/>
      <c r="H7" s="20"/>
      <c r="I7" s="20"/>
      <c r="J7" s="20"/>
      <c r="K7" s="20"/>
      <c r="L7" s="20"/>
    </row>
    <row r="8" customHeight="1" spans="1:12">
      <c r="A8" s="12" t="s">
        <v>52</v>
      </c>
      <c r="B8" s="12" t="s">
        <v>53</v>
      </c>
      <c r="C8" s="13">
        <f>表二一般公共预算支出表!C8</f>
        <v>0.41</v>
      </c>
      <c r="D8" s="25"/>
      <c r="E8" s="13">
        <f t="shared" si="0"/>
        <v>0.41</v>
      </c>
      <c r="F8" s="20"/>
      <c r="G8" s="20"/>
      <c r="H8" s="20"/>
      <c r="I8" s="20"/>
      <c r="J8" s="20"/>
      <c r="K8" s="20"/>
      <c r="L8" s="20"/>
    </row>
    <row r="9" customHeight="1" spans="1:12">
      <c r="A9" s="15" t="s">
        <v>54</v>
      </c>
      <c r="B9" s="16" t="s">
        <v>55</v>
      </c>
      <c r="C9" s="13">
        <f>表二一般公共预算支出表!C9</f>
        <v>0.14</v>
      </c>
      <c r="D9" s="25"/>
      <c r="E9" s="13">
        <f t="shared" si="0"/>
        <v>0.14</v>
      </c>
      <c r="F9" s="20"/>
      <c r="G9" s="20"/>
      <c r="H9" s="20"/>
      <c r="I9" s="20"/>
      <c r="J9" s="20"/>
      <c r="K9" s="20"/>
      <c r="L9" s="20"/>
    </row>
    <row r="10" customHeight="1" spans="1:12">
      <c r="A10" s="12" t="s">
        <v>56</v>
      </c>
      <c r="B10" s="12" t="s">
        <v>57</v>
      </c>
      <c r="C10" s="13">
        <f>表二一般公共预算支出表!C10</f>
        <v>0.27</v>
      </c>
      <c r="D10" s="25"/>
      <c r="E10" s="13">
        <f t="shared" si="0"/>
        <v>0.27</v>
      </c>
      <c r="F10" s="20"/>
      <c r="G10" s="20"/>
      <c r="H10" s="20"/>
      <c r="I10" s="20"/>
      <c r="J10" s="20"/>
      <c r="K10" s="20"/>
      <c r="L10" s="20"/>
    </row>
    <row r="11" customHeight="1" spans="1:12">
      <c r="A11" s="12" t="s">
        <v>58</v>
      </c>
      <c r="B11" s="12" t="s">
        <v>59</v>
      </c>
      <c r="C11" s="13">
        <f>表二一般公共预算支出表!C11</f>
        <v>0</v>
      </c>
      <c r="D11" s="25"/>
      <c r="E11" s="13">
        <f t="shared" si="0"/>
        <v>0</v>
      </c>
      <c r="F11" s="20"/>
      <c r="G11" s="20"/>
      <c r="H11" s="20"/>
      <c r="I11" s="20"/>
      <c r="J11" s="20"/>
      <c r="K11" s="20"/>
      <c r="L11" s="20"/>
    </row>
    <row r="12" customHeight="1" spans="1:12">
      <c r="A12" s="12" t="s">
        <v>60</v>
      </c>
      <c r="B12" s="12" t="s">
        <v>61</v>
      </c>
      <c r="C12" s="13">
        <f>表二一般公共预算支出表!C12</f>
        <v>14.08</v>
      </c>
      <c r="D12" s="25"/>
      <c r="E12" s="13">
        <f t="shared" si="0"/>
        <v>14.08</v>
      </c>
      <c r="F12" s="20"/>
      <c r="G12" s="20"/>
      <c r="H12" s="20"/>
      <c r="I12" s="20"/>
      <c r="J12" s="20"/>
      <c r="K12" s="20"/>
      <c r="L12" s="20"/>
    </row>
    <row r="13" customHeight="1" spans="1:12">
      <c r="A13" s="12" t="s">
        <v>62</v>
      </c>
      <c r="B13" s="12" t="s">
        <v>63</v>
      </c>
      <c r="C13" s="13">
        <f>表二一般公共预算支出表!C13</f>
        <v>2.19</v>
      </c>
      <c r="D13" s="25"/>
      <c r="E13" s="13">
        <f t="shared" si="0"/>
        <v>2.19</v>
      </c>
      <c r="F13" s="20"/>
      <c r="G13" s="20"/>
      <c r="H13" s="20"/>
      <c r="I13" s="20"/>
      <c r="J13" s="20"/>
      <c r="K13" s="20"/>
      <c r="L13" s="20"/>
    </row>
    <row r="14" customHeight="1" spans="1:12">
      <c r="A14" s="12" t="s">
        <v>64</v>
      </c>
      <c r="B14" s="12" t="s">
        <v>65</v>
      </c>
      <c r="C14" s="13">
        <f>表二一般公共预算支出表!C14</f>
        <v>2.19</v>
      </c>
      <c r="D14" s="25"/>
      <c r="E14" s="13">
        <f t="shared" si="0"/>
        <v>2.19</v>
      </c>
      <c r="F14" s="20"/>
      <c r="G14" s="20"/>
      <c r="H14" s="20"/>
      <c r="I14" s="20"/>
      <c r="J14" s="20"/>
      <c r="K14" s="20"/>
      <c r="L14" s="20"/>
    </row>
    <row r="15" customHeight="1" spans="1:12">
      <c r="A15" s="12" t="s">
        <v>66</v>
      </c>
      <c r="B15" s="12" t="s">
        <v>67</v>
      </c>
      <c r="C15" s="13">
        <f>表二一般公共预算支出表!C15</f>
        <v>11.89</v>
      </c>
      <c r="D15" s="25"/>
      <c r="E15" s="13">
        <f t="shared" si="0"/>
        <v>11.89</v>
      </c>
      <c r="F15" s="20"/>
      <c r="G15" s="20"/>
      <c r="H15" s="20"/>
      <c r="I15" s="20"/>
      <c r="J15" s="20"/>
      <c r="K15" s="20"/>
      <c r="L15" s="20"/>
    </row>
    <row r="16" customHeight="1" spans="1:12">
      <c r="A16" s="12" t="s">
        <v>68</v>
      </c>
      <c r="B16" s="12" t="s">
        <v>69</v>
      </c>
      <c r="C16" s="13">
        <f>表二一般公共预算支出表!C16</f>
        <v>11.89</v>
      </c>
      <c r="D16" s="25"/>
      <c r="E16" s="13">
        <f t="shared" si="0"/>
        <v>11.89</v>
      </c>
      <c r="F16" s="20"/>
      <c r="G16" s="20"/>
      <c r="H16" s="20"/>
      <c r="I16" s="20"/>
      <c r="J16" s="20"/>
      <c r="K16" s="20"/>
      <c r="L16" s="20"/>
    </row>
    <row r="17" customHeight="1" spans="1:12">
      <c r="A17" s="12" t="s">
        <v>70</v>
      </c>
      <c r="B17" s="12" t="s">
        <v>71</v>
      </c>
      <c r="C17" s="13">
        <f>表二一般公共预算支出表!C17</f>
        <v>2451.42</v>
      </c>
      <c r="D17" s="25"/>
      <c r="E17" s="13">
        <f t="shared" si="0"/>
        <v>2451.42</v>
      </c>
      <c r="F17" s="20"/>
      <c r="G17" s="20"/>
      <c r="H17" s="20"/>
      <c r="I17" s="20"/>
      <c r="J17" s="20"/>
      <c r="K17" s="20"/>
      <c r="L17" s="20"/>
    </row>
    <row r="18" customHeight="1" spans="1:12">
      <c r="A18" s="12" t="s">
        <v>72</v>
      </c>
      <c r="B18" s="12" t="s">
        <v>73</v>
      </c>
      <c r="C18" s="13">
        <f>表二一般公共预算支出表!C18</f>
        <v>0</v>
      </c>
      <c r="D18" s="25"/>
      <c r="E18" s="13">
        <f t="shared" si="0"/>
        <v>0</v>
      </c>
      <c r="F18" s="20"/>
      <c r="G18" s="20"/>
      <c r="H18" s="20"/>
      <c r="I18" s="20"/>
      <c r="J18" s="20"/>
      <c r="K18" s="20"/>
      <c r="L18" s="20"/>
    </row>
    <row r="19" customHeight="1" spans="1:12">
      <c r="A19" s="12" t="s">
        <v>74</v>
      </c>
      <c r="B19" s="12" t="s">
        <v>75</v>
      </c>
      <c r="C19" s="13">
        <f>表二一般公共预算支出表!C19</f>
        <v>185.17</v>
      </c>
      <c r="D19" s="25"/>
      <c r="E19" s="13">
        <f t="shared" si="0"/>
        <v>185.17</v>
      </c>
      <c r="F19" s="20"/>
      <c r="G19" s="20"/>
      <c r="H19" s="20"/>
      <c r="I19" s="20"/>
      <c r="J19" s="20"/>
      <c r="K19" s="20"/>
      <c r="L19" s="20"/>
    </row>
    <row r="20" customHeight="1" spans="1:12">
      <c r="A20" s="12" t="s">
        <v>76</v>
      </c>
      <c r="B20" s="12" t="s">
        <v>77</v>
      </c>
      <c r="C20" s="13">
        <f>表二一般公共预算支出表!C20</f>
        <v>2266.25</v>
      </c>
      <c r="D20" s="25"/>
      <c r="E20" s="13">
        <f t="shared" si="0"/>
        <v>2266.25</v>
      </c>
      <c r="F20" s="20"/>
      <c r="G20" s="20"/>
      <c r="H20" s="20"/>
      <c r="I20" s="20"/>
      <c r="J20" s="20"/>
      <c r="K20" s="20"/>
      <c r="L20" s="20"/>
    </row>
    <row r="21" customHeight="1" spans="1:12">
      <c r="A21" s="12" t="s">
        <v>78</v>
      </c>
      <c r="B21" s="12" t="s">
        <v>79</v>
      </c>
      <c r="C21" s="13">
        <f>表二一般公共预算支出表!C21</f>
        <v>0</v>
      </c>
      <c r="D21" s="25"/>
      <c r="E21" s="13">
        <f t="shared" si="0"/>
        <v>0</v>
      </c>
      <c r="F21" s="20"/>
      <c r="G21" s="20"/>
      <c r="H21" s="20"/>
      <c r="I21" s="20"/>
      <c r="J21" s="20"/>
      <c r="K21" s="20"/>
      <c r="L21" s="20"/>
    </row>
    <row r="22" customHeight="1" spans="1:12">
      <c r="A22" s="12" t="s">
        <v>80</v>
      </c>
      <c r="B22" s="12" t="s">
        <v>81</v>
      </c>
      <c r="C22" s="13">
        <f>表二一般公共预算支出表!C22</f>
        <v>0</v>
      </c>
      <c r="D22" s="25"/>
      <c r="E22" s="13">
        <f t="shared" si="0"/>
        <v>0</v>
      </c>
      <c r="F22" s="20"/>
      <c r="G22" s="20"/>
      <c r="H22" s="20"/>
      <c r="I22" s="20"/>
      <c r="J22" s="20"/>
      <c r="K22" s="20"/>
      <c r="L22" s="20"/>
    </row>
    <row r="23" customHeight="1" spans="1:12">
      <c r="A23" s="18" t="s">
        <v>183</v>
      </c>
      <c r="B23" s="18" t="s">
        <v>184</v>
      </c>
      <c r="C23" s="13"/>
      <c r="D23" s="25"/>
      <c r="E23" s="13">
        <f t="shared" si="0"/>
        <v>0</v>
      </c>
      <c r="F23" s="20"/>
      <c r="G23" s="20"/>
      <c r="H23" s="20"/>
      <c r="I23" s="20"/>
      <c r="J23" s="20"/>
      <c r="K23" s="20"/>
      <c r="L23" s="20"/>
    </row>
    <row r="24" customHeight="1" spans="1:12">
      <c r="A24" s="18" t="s">
        <v>185</v>
      </c>
      <c r="B24" s="18" t="s">
        <v>186</v>
      </c>
      <c r="C24" s="13"/>
      <c r="D24" s="25"/>
      <c r="E24" s="13">
        <f t="shared" si="0"/>
        <v>0</v>
      </c>
      <c r="F24" s="20"/>
      <c r="G24" s="20"/>
      <c r="H24" s="20"/>
      <c r="I24" s="20"/>
      <c r="J24" s="20"/>
      <c r="K24" s="20"/>
      <c r="L24" s="20"/>
    </row>
    <row r="25" customHeight="1" spans="1:12">
      <c r="A25" s="12" t="s">
        <v>82</v>
      </c>
      <c r="B25" s="12" t="s">
        <v>83</v>
      </c>
      <c r="C25" s="13">
        <f>C27</f>
        <v>17.69</v>
      </c>
      <c r="D25" s="25"/>
      <c r="E25" s="13">
        <f t="shared" si="0"/>
        <v>17.69</v>
      </c>
      <c r="F25" s="20"/>
      <c r="G25" s="20"/>
      <c r="H25" s="20"/>
      <c r="I25" s="20"/>
      <c r="J25" s="20"/>
      <c r="K25" s="20"/>
      <c r="L25" s="20"/>
    </row>
    <row r="26" customHeight="1" spans="1:12">
      <c r="A26" s="12" t="s">
        <v>84</v>
      </c>
      <c r="B26" s="12" t="s">
        <v>85</v>
      </c>
      <c r="C26" s="13">
        <f>C27</f>
        <v>17.69</v>
      </c>
      <c r="D26" s="25"/>
      <c r="E26" s="13">
        <f t="shared" si="0"/>
        <v>17.69</v>
      </c>
      <c r="F26" s="20"/>
      <c r="G26" s="20"/>
      <c r="H26" s="20"/>
      <c r="I26" s="20"/>
      <c r="J26" s="20"/>
      <c r="K26" s="20"/>
      <c r="L26" s="20"/>
    </row>
    <row r="27" customHeight="1" spans="1:12">
      <c r="A27" s="12" t="s">
        <v>86</v>
      </c>
      <c r="B27" s="12" t="s">
        <v>87</v>
      </c>
      <c r="C27" s="19">
        <f>表二一般公共预算支出表!C24</f>
        <v>17.69</v>
      </c>
      <c r="D27" s="25"/>
      <c r="E27" s="13">
        <f t="shared" si="0"/>
        <v>17.69</v>
      </c>
      <c r="F27" s="20"/>
      <c r="G27" s="20"/>
      <c r="H27" s="20"/>
      <c r="I27" s="20"/>
      <c r="J27" s="20"/>
      <c r="K27" s="20"/>
      <c r="L27" s="20"/>
    </row>
    <row r="28" customHeight="1" spans="1:12">
      <c r="A28" s="26" t="s">
        <v>7</v>
      </c>
      <c r="B28" s="26"/>
      <c r="C28" s="13">
        <f>C25+C17+C12+C5</f>
        <v>2505.47</v>
      </c>
      <c r="D28" s="25"/>
      <c r="E28" s="13">
        <f t="shared" si="0"/>
        <v>2505.47</v>
      </c>
      <c r="F28" s="20"/>
      <c r="G28" s="20"/>
      <c r="H28" s="20"/>
      <c r="I28" s="20"/>
      <c r="J28" s="20"/>
      <c r="K28" s="20"/>
      <c r="L28" s="20"/>
    </row>
    <row r="29" customHeight="1" spans="1:6">
      <c r="A29" s="27" t="s">
        <v>152</v>
      </c>
      <c r="B29" s="27"/>
      <c r="C29" s="27"/>
      <c r="D29" s="27"/>
      <c r="E29" s="27"/>
      <c r="F29" s="27"/>
    </row>
    <row r="30" customHeight="1" spans="1:6">
      <c r="A30" s="28" t="s">
        <v>153</v>
      </c>
      <c r="B30" s="28"/>
      <c r="C30" s="28"/>
      <c r="D30" s="28"/>
      <c r="E30" s="28"/>
      <c r="F30" s="28"/>
    </row>
  </sheetData>
  <mergeCells count="6">
    <mergeCell ref="A1:L1"/>
    <mergeCell ref="A2:B2"/>
    <mergeCell ref="K2:L2"/>
    <mergeCell ref="A3:B3"/>
    <mergeCell ref="A29:F29"/>
    <mergeCell ref="A30:F30"/>
  </mergeCells>
  <pageMargins left="0.7" right="0.7" top="0.75" bottom="0.75" header="0.3" footer="0.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workbookViewId="0">
      <selection activeCell="E28" sqref="D28:E28"/>
    </sheetView>
  </sheetViews>
  <sheetFormatPr defaultColWidth="9" defaultRowHeight="24" customHeight="1" outlineLevelCol="7"/>
  <cols>
    <col min="1" max="1" width="12.7583333333333" customWidth="1"/>
    <col min="2" max="2" width="66.5" customWidth="1"/>
    <col min="3" max="4" width="14.875" customWidth="1"/>
    <col min="5" max="5" width="14.875" style="1" customWidth="1"/>
    <col min="6" max="6" width="14.875" customWidth="1"/>
    <col min="7" max="7" width="17.5" customWidth="1"/>
    <col min="8" max="8" width="14.875" customWidth="1"/>
  </cols>
  <sheetData>
    <row r="1" customHeight="1" spans="1:8">
      <c r="A1" s="2" t="s">
        <v>187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188</v>
      </c>
      <c r="B2" s="4"/>
      <c r="C2" s="4"/>
      <c r="D2" s="4"/>
      <c r="E2" s="5"/>
      <c r="F2" s="4"/>
      <c r="G2" s="6" t="s">
        <v>2</v>
      </c>
      <c r="H2" s="6"/>
    </row>
    <row r="3" customHeight="1" spans="1:8">
      <c r="A3" s="7" t="s">
        <v>175</v>
      </c>
      <c r="B3" s="7"/>
      <c r="C3" s="7" t="s">
        <v>7</v>
      </c>
      <c r="D3" s="7" t="s">
        <v>44</v>
      </c>
      <c r="E3" s="8" t="s">
        <v>45</v>
      </c>
      <c r="F3" s="7" t="s">
        <v>189</v>
      </c>
      <c r="G3" s="7" t="s">
        <v>190</v>
      </c>
      <c r="H3" s="7" t="s">
        <v>191</v>
      </c>
    </row>
    <row r="4" customHeight="1" spans="1:8">
      <c r="A4" s="9" t="s">
        <v>41</v>
      </c>
      <c r="B4" s="10" t="s">
        <v>42</v>
      </c>
      <c r="C4" s="9"/>
      <c r="D4" s="9"/>
      <c r="E4" s="11"/>
      <c r="F4" s="9"/>
      <c r="G4" s="9"/>
      <c r="H4" s="9"/>
    </row>
    <row r="5" customHeight="1" spans="1:8">
      <c r="A5" s="12" t="s">
        <v>46</v>
      </c>
      <c r="B5" s="12" t="s">
        <v>47</v>
      </c>
      <c r="C5" s="13">
        <f t="shared" ref="C5:C22" si="0">D5+E5</f>
        <v>22.28</v>
      </c>
      <c r="D5" s="13">
        <f>表二一般公共预算支出表!D5</f>
        <v>22.28</v>
      </c>
      <c r="E5" s="14">
        <f>表二一般公共预算支出表!E5</f>
        <v>0</v>
      </c>
      <c r="F5" s="9"/>
      <c r="G5" s="9"/>
      <c r="H5" s="9"/>
    </row>
    <row r="6" customHeight="1" spans="1:8">
      <c r="A6" s="12" t="s">
        <v>48</v>
      </c>
      <c r="B6" s="12" t="s">
        <v>49</v>
      </c>
      <c r="C6" s="13">
        <f t="shared" si="0"/>
        <v>21.87</v>
      </c>
      <c r="D6" s="13">
        <f>表二一般公共预算支出表!D6</f>
        <v>21.87</v>
      </c>
      <c r="E6" s="14">
        <f>表二一般公共预算支出表!E6</f>
        <v>0</v>
      </c>
      <c r="F6" s="9"/>
      <c r="G6" s="9"/>
      <c r="H6" s="9"/>
    </row>
    <row r="7" customHeight="1" spans="1:8">
      <c r="A7" s="12" t="s">
        <v>50</v>
      </c>
      <c r="B7" s="12" t="s">
        <v>51</v>
      </c>
      <c r="C7" s="13">
        <f t="shared" si="0"/>
        <v>21.87</v>
      </c>
      <c r="D7" s="13">
        <f>表二一般公共预算支出表!D7</f>
        <v>21.87</v>
      </c>
      <c r="E7" s="14">
        <f>表二一般公共预算支出表!E7</f>
        <v>0</v>
      </c>
      <c r="F7" s="9"/>
      <c r="G7" s="9"/>
      <c r="H7" s="9"/>
    </row>
    <row r="8" customHeight="1" spans="1:8">
      <c r="A8" s="12" t="s">
        <v>52</v>
      </c>
      <c r="B8" s="12" t="s">
        <v>53</v>
      </c>
      <c r="C8" s="13">
        <f t="shared" si="0"/>
        <v>0.41</v>
      </c>
      <c r="D8" s="13">
        <f>表二一般公共预算支出表!D8</f>
        <v>0.41</v>
      </c>
      <c r="E8" s="14">
        <f>表二一般公共预算支出表!E8</f>
        <v>0</v>
      </c>
      <c r="F8" s="9"/>
      <c r="G8" s="9"/>
      <c r="H8" s="9"/>
    </row>
    <row r="9" customHeight="1" spans="1:8">
      <c r="A9" s="15" t="s">
        <v>54</v>
      </c>
      <c r="B9" s="16" t="s">
        <v>55</v>
      </c>
      <c r="C9" s="13">
        <f t="shared" si="0"/>
        <v>0.14</v>
      </c>
      <c r="D9" s="13">
        <f>表二一般公共预算支出表!D9</f>
        <v>0.14</v>
      </c>
      <c r="E9" s="14">
        <f>表二一般公共预算支出表!E9</f>
        <v>0</v>
      </c>
      <c r="F9" s="9"/>
      <c r="G9" s="9"/>
      <c r="H9" s="9"/>
    </row>
    <row r="10" customHeight="1" spans="1:8">
      <c r="A10" s="12" t="s">
        <v>56</v>
      </c>
      <c r="B10" s="12" t="s">
        <v>57</v>
      </c>
      <c r="C10" s="13">
        <f t="shared" si="0"/>
        <v>0.27</v>
      </c>
      <c r="D10" s="13">
        <f>表二一般公共预算支出表!D10</f>
        <v>0.27</v>
      </c>
      <c r="E10" s="14">
        <f>表二一般公共预算支出表!E10</f>
        <v>0</v>
      </c>
      <c r="F10" s="9"/>
      <c r="G10" s="9"/>
      <c r="H10" s="9"/>
    </row>
    <row r="11" customHeight="1" spans="1:8">
      <c r="A11" s="12" t="s">
        <v>58</v>
      </c>
      <c r="B11" s="12" t="s">
        <v>59</v>
      </c>
      <c r="C11" s="13">
        <f t="shared" si="0"/>
        <v>0</v>
      </c>
      <c r="D11" s="13">
        <f>表二一般公共预算支出表!D11</f>
        <v>0</v>
      </c>
      <c r="E11" s="14">
        <f>表二一般公共预算支出表!E11</f>
        <v>0</v>
      </c>
      <c r="F11" s="9"/>
      <c r="G11" s="9"/>
      <c r="H11" s="9"/>
    </row>
    <row r="12" customHeight="1" spans="1:8">
      <c r="A12" s="12" t="s">
        <v>60</v>
      </c>
      <c r="B12" s="12" t="s">
        <v>61</v>
      </c>
      <c r="C12" s="13">
        <f t="shared" si="0"/>
        <v>14.08</v>
      </c>
      <c r="D12" s="13">
        <f>表二一般公共预算支出表!D12</f>
        <v>14.08</v>
      </c>
      <c r="E12" s="14">
        <f>表二一般公共预算支出表!E12</f>
        <v>0</v>
      </c>
      <c r="F12" s="9"/>
      <c r="G12" s="9"/>
      <c r="H12" s="9"/>
    </row>
    <row r="13" customHeight="1" spans="1:8">
      <c r="A13" s="12" t="s">
        <v>62</v>
      </c>
      <c r="B13" s="12" t="s">
        <v>63</v>
      </c>
      <c r="C13" s="13">
        <f t="shared" si="0"/>
        <v>2.19</v>
      </c>
      <c r="D13" s="13">
        <f>表二一般公共预算支出表!D13</f>
        <v>2.19</v>
      </c>
      <c r="E13" s="14">
        <f>表二一般公共预算支出表!E13</f>
        <v>0</v>
      </c>
      <c r="F13" s="9"/>
      <c r="G13" s="9"/>
      <c r="H13" s="9"/>
    </row>
    <row r="14" customHeight="1" spans="1:8">
      <c r="A14" s="12" t="s">
        <v>64</v>
      </c>
      <c r="B14" s="12" t="s">
        <v>65</v>
      </c>
      <c r="C14" s="13">
        <f t="shared" si="0"/>
        <v>2.19</v>
      </c>
      <c r="D14" s="13">
        <f>表二一般公共预算支出表!D14</f>
        <v>2.19</v>
      </c>
      <c r="E14" s="14">
        <f>表二一般公共预算支出表!E14</f>
        <v>0</v>
      </c>
      <c r="F14" s="9"/>
      <c r="G14" s="9"/>
      <c r="H14" s="9"/>
    </row>
    <row r="15" customHeight="1" spans="1:8">
      <c r="A15" s="12" t="s">
        <v>66</v>
      </c>
      <c r="B15" s="12" t="s">
        <v>67</v>
      </c>
      <c r="C15" s="13">
        <f t="shared" si="0"/>
        <v>11.89</v>
      </c>
      <c r="D15" s="13">
        <f>表二一般公共预算支出表!D15</f>
        <v>11.89</v>
      </c>
      <c r="E15" s="14">
        <f>表二一般公共预算支出表!E15</f>
        <v>0</v>
      </c>
      <c r="F15" s="9"/>
      <c r="G15" s="9"/>
      <c r="H15" s="9"/>
    </row>
    <row r="16" customHeight="1" spans="1:8">
      <c r="A16" s="12" t="s">
        <v>68</v>
      </c>
      <c r="B16" s="12" t="s">
        <v>69</v>
      </c>
      <c r="C16" s="13">
        <f t="shared" si="0"/>
        <v>11.89</v>
      </c>
      <c r="D16" s="13">
        <f>表二一般公共预算支出表!D16</f>
        <v>11.89</v>
      </c>
      <c r="E16" s="14">
        <f>表二一般公共预算支出表!E16</f>
        <v>0</v>
      </c>
      <c r="F16" s="9"/>
      <c r="G16" s="9"/>
      <c r="H16" s="9"/>
    </row>
    <row r="17" customHeight="1" spans="1:8">
      <c r="A17" s="12" t="s">
        <v>70</v>
      </c>
      <c r="B17" s="12" t="s">
        <v>71</v>
      </c>
      <c r="C17" s="13">
        <f t="shared" si="0"/>
        <v>2451.42</v>
      </c>
      <c r="D17" s="13">
        <f>表二一般公共预算支出表!D17</f>
        <v>185.17</v>
      </c>
      <c r="E17" s="14">
        <f>表二一般公共预算支出表!E17</f>
        <v>2266.25</v>
      </c>
      <c r="F17" s="9"/>
      <c r="G17" s="9"/>
      <c r="H17" s="9"/>
    </row>
    <row r="18" customHeight="1" spans="1:8">
      <c r="A18" s="12" t="s">
        <v>72</v>
      </c>
      <c r="B18" s="12" t="s">
        <v>73</v>
      </c>
      <c r="C18" s="13">
        <f t="shared" si="0"/>
        <v>0</v>
      </c>
      <c r="D18" s="13">
        <f>表二一般公共预算支出表!D18</f>
        <v>0</v>
      </c>
      <c r="E18" s="14">
        <f>表二一般公共预算支出表!E18</f>
        <v>0</v>
      </c>
      <c r="F18" s="17"/>
      <c r="G18" s="17"/>
      <c r="H18" s="17"/>
    </row>
    <row r="19" customHeight="1" spans="1:8">
      <c r="A19" s="12" t="s">
        <v>74</v>
      </c>
      <c r="B19" s="12" t="s">
        <v>75</v>
      </c>
      <c r="C19" s="13">
        <f t="shared" si="0"/>
        <v>185.17</v>
      </c>
      <c r="D19" s="13">
        <f>表二一般公共预算支出表!D19</f>
        <v>185.17</v>
      </c>
      <c r="E19" s="14">
        <f>表二一般公共预算支出表!E19</f>
        <v>0</v>
      </c>
      <c r="F19" s="17"/>
      <c r="G19" s="17"/>
      <c r="H19" s="17"/>
    </row>
    <row r="20" customHeight="1" spans="1:8">
      <c r="A20" s="12" t="s">
        <v>76</v>
      </c>
      <c r="B20" s="12" t="s">
        <v>77</v>
      </c>
      <c r="C20" s="13">
        <f t="shared" si="0"/>
        <v>2266.25</v>
      </c>
      <c r="D20" s="13">
        <f>表二一般公共预算支出表!D20</f>
        <v>0</v>
      </c>
      <c r="E20" s="14">
        <f>表二一般公共预算支出表!E20</f>
        <v>2266.25</v>
      </c>
      <c r="F20" s="17"/>
      <c r="G20" s="17"/>
      <c r="H20" s="17"/>
    </row>
    <row r="21" customHeight="1" spans="1:8">
      <c r="A21" s="12" t="s">
        <v>78</v>
      </c>
      <c r="B21" s="12" t="s">
        <v>79</v>
      </c>
      <c r="C21" s="13">
        <f t="shared" si="0"/>
        <v>0</v>
      </c>
      <c r="D21" s="13">
        <f>表二一般公共预算支出表!D21</f>
        <v>0</v>
      </c>
      <c r="E21" s="14">
        <f>表二一般公共预算支出表!E21</f>
        <v>0</v>
      </c>
      <c r="F21" s="17"/>
      <c r="G21" s="17"/>
      <c r="H21" s="17"/>
    </row>
    <row r="22" customHeight="1" spans="1:8">
      <c r="A22" s="12" t="s">
        <v>80</v>
      </c>
      <c r="B22" s="12" t="s">
        <v>81</v>
      </c>
      <c r="C22" s="13">
        <f t="shared" si="0"/>
        <v>0</v>
      </c>
      <c r="D22" s="13">
        <f>表二一般公共预算支出表!D22</f>
        <v>0</v>
      </c>
      <c r="E22" s="14">
        <f>表二一般公共预算支出表!E22</f>
        <v>0</v>
      </c>
      <c r="F22" s="17"/>
      <c r="G22" s="17"/>
      <c r="H22" s="17"/>
    </row>
    <row r="23" customHeight="1" spans="1:8">
      <c r="A23" s="18" t="s">
        <v>183</v>
      </c>
      <c r="B23" s="18" t="s">
        <v>184</v>
      </c>
      <c r="C23" s="19"/>
      <c r="D23" s="13"/>
      <c r="E23" s="14">
        <f>表二一般公共预算支出表!E23</f>
        <v>0</v>
      </c>
      <c r="F23" s="20">
        <v>0</v>
      </c>
      <c r="G23" s="17"/>
      <c r="H23" s="17"/>
    </row>
    <row r="24" customHeight="1" spans="1:8">
      <c r="A24" s="18" t="s">
        <v>185</v>
      </c>
      <c r="B24" s="18" t="s">
        <v>186</v>
      </c>
      <c r="C24" s="19"/>
      <c r="D24" s="13"/>
      <c r="E24" s="14">
        <f>表二一般公共预算支出表!E24</f>
        <v>0</v>
      </c>
      <c r="F24" s="20">
        <v>0</v>
      </c>
      <c r="G24" s="17"/>
      <c r="H24" s="17"/>
    </row>
    <row r="25" customHeight="1" spans="1:8">
      <c r="A25" s="12" t="s">
        <v>82</v>
      </c>
      <c r="B25" s="12" t="s">
        <v>83</v>
      </c>
      <c r="C25" s="19">
        <f>D25</f>
        <v>17.69</v>
      </c>
      <c r="D25" s="13">
        <f>表七部门收入总表!E26</f>
        <v>17.69</v>
      </c>
      <c r="E25" s="14">
        <f>表二一般公共预算支出表!E25</f>
        <v>0</v>
      </c>
      <c r="F25" s="17"/>
      <c r="G25" s="17"/>
      <c r="H25" s="17"/>
    </row>
    <row r="26" customHeight="1" spans="1:8">
      <c r="A26" s="12" t="s">
        <v>84</v>
      </c>
      <c r="B26" s="12" t="s">
        <v>85</v>
      </c>
      <c r="C26" s="19">
        <f>D26</f>
        <v>17.69</v>
      </c>
      <c r="D26" s="13">
        <f>D25</f>
        <v>17.69</v>
      </c>
      <c r="E26" s="14"/>
      <c r="F26" s="17"/>
      <c r="G26" s="17"/>
      <c r="H26" s="17"/>
    </row>
    <row r="27" customHeight="1" spans="1:6">
      <c r="A27" s="12" t="s">
        <v>86</v>
      </c>
      <c r="B27" s="12" t="s">
        <v>87</v>
      </c>
      <c r="C27" s="19">
        <f>D27</f>
        <v>17.69</v>
      </c>
      <c r="D27" s="13">
        <f>D26</f>
        <v>17.69</v>
      </c>
      <c r="E27" s="14">
        <f>表二一般公共预算支出表!E27</f>
        <v>0</v>
      </c>
      <c r="F27" s="17"/>
    </row>
    <row r="28" customHeight="1" spans="1:6">
      <c r="A28" s="18" t="s">
        <v>7</v>
      </c>
      <c r="B28" s="17"/>
      <c r="C28" s="13">
        <f>表七部门收入总表!C28</f>
        <v>2505.47</v>
      </c>
      <c r="D28" s="13">
        <f>表三一般公共预算基本支出表!D29</f>
        <v>239.22</v>
      </c>
      <c r="E28" s="21">
        <f>E20</f>
        <v>2266.25</v>
      </c>
      <c r="F28" s="17"/>
    </row>
  </sheetData>
  <mergeCells count="3">
    <mergeCell ref="A1:H1"/>
    <mergeCell ref="G2:H2"/>
    <mergeCell ref="A3:B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表一财政拨款收支总表</vt:lpstr>
      <vt:lpstr>表二一般公共预算支出表</vt:lpstr>
      <vt:lpstr>表三一般公共预算基本支出表</vt:lpstr>
      <vt:lpstr>表四一般公共预算“三公”经费支出表</vt:lpstr>
      <vt:lpstr>表五政府性基金预算支出表</vt:lpstr>
      <vt:lpstr>表六部门收支总表</vt:lpstr>
      <vt:lpstr>表七部门收入总表</vt:lpstr>
      <vt:lpstr>表八部门支出总表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2023-12-24T06:18:24Z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00B59E05C1094154BD2194BE717C8286</vt:lpwstr>
  </property>
  <property fmtid="{D5CDD505-2E9C-101B-9397-08002B2CF9AE}" pid="3" name="KSOProductBuildVer">
    <vt:lpwstr>2052-11.1.0.9208</vt:lpwstr>
  </property>
</Properties>
</file>